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Норильск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<sst xmlns="http://schemas.openxmlformats.org/spreadsheetml/2006/main" count="347" uniqueCount="249">
  <si>
    <t xml:space="preserve">№/№</t>
  </si>
  <si>
    <t xml:space="preserve">Наименование, работ, материалов, оборудования, затрат*</t>
  </si>
  <si>
    <t xml:space="preserve">Ед. изм.</t>
  </si>
  <si>
    <t xml:space="preserve">Кол-во</t>
  </si>
  <si>
    <t xml:space="preserve">Стоимость единицы, руб.</t>
  </si>
  <si>
    <t xml:space="preserve">Общая стоимость, руб.</t>
  </si>
  <si>
    <t xml:space="preserve">Всего</t>
  </si>
  <si>
    <t xml:space="preserve">Работы</t>
  </si>
  <si>
    <t xml:space="preserve">Материалы</t>
  </si>
  <si>
    <t xml:space="preserve">Проектные работы</t>
  </si>
  <si>
    <t xml:space="preserve">Итого по разделу 1:</t>
  </si>
  <si>
    <t xml:space="preserve">Демонтажные работы</t>
  </si>
  <si>
    <t xml:space="preserve">Итого по разделу 2:</t>
  </si>
  <si>
    <t xml:space="preserve">Общестроительные и отделочные работы</t>
  </si>
  <si>
    <t xml:space="preserve">3.1</t>
  </si>
  <si>
    <t xml:space="preserve">Полы:</t>
  </si>
  <si>
    <t xml:space="preserve">3.1.1</t>
  </si>
  <si>
    <r>
      <rPr>
        <b val="true"/>
        <sz val="9"/>
        <color rgb="FF000000"/>
        <rFont val="Times New Roman"/>
        <family val="1"/>
        <charset val="204"/>
      </rPr>
      <t xml:space="preserve">Грунтовка поверхности пола (перед устройством цементно-песчаной стяжки)
</t>
    </r>
    <r>
      <rPr>
        <i val="true"/>
        <sz val="9"/>
        <color rgb="FF000000"/>
        <rFont val="Times New Roman"/>
        <family val="1"/>
        <charset val="204"/>
      </rPr>
      <t xml:space="preserve">Материалы: Грунтовка типа бетоноконтакт</t>
    </r>
  </si>
  <si>
    <r>
      <rPr>
        <sz val="9"/>
        <color rgb="FF000000"/>
        <rFont val="Times New Roman"/>
        <family val="1"/>
        <charset val="204"/>
      </rPr>
      <t xml:space="preserve">м</t>
    </r>
    <r>
      <rPr>
        <vertAlign val="superscript"/>
        <sz val="9"/>
        <color rgb="FF000000"/>
        <rFont val="Times New Roman"/>
        <family val="1"/>
        <charset val="204"/>
      </rPr>
      <t xml:space="preserve">2</t>
    </r>
  </si>
  <si>
    <t xml:space="preserve">3.1.2</t>
  </si>
  <si>
    <r>
      <rPr>
        <b val="true"/>
        <sz val="9"/>
        <rFont val="Times New Roman"/>
        <family val="1"/>
        <charset val="204"/>
      </rPr>
      <t xml:space="preserve">Устройство и выравнивание полов цементной стяжкой толщиной до 100 мм
</t>
    </r>
    <r>
      <rPr>
        <i val="true"/>
        <sz val="9"/>
        <rFont val="Times New Roman"/>
        <family val="1"/>
        <charset val="204"/>
      </rPr>
      <t xml:space="preserve">Материалы: Цементно-песчаный раствор М150</t>
    </r>
  </si>
  <si>
    <t xml:space="preserve">3.1.3</t>
  </si>
  <si>
    <r>
      <rPr>
        <b val="true"/>
        <sz val="9"/>
        <color rgb="FF000000"/>
        <rFont val="Times New Roman"/>
        <family val="1"/>
        <charset val="204"/>
      </rPr>
      <t xml:space="preserve">Грунтовка поверхности пола (перед укладкой керамогранита)
</t>
    </r>
    <r>
      <rPr>
        <i val="true"/>
        <sz val="9"/>
        <color rgb="FF000000"/>
        <rFont val="Times New Roman"/>
        <family val="1"/>
        <charset val="204"/>
      </rPr>
      <t xml:space="preserve">Материалы: Грунтовка типа бетоноконтакт</t>
    </r>
  </si>
  <si>
    <t xml:space="preserve">3.1.4</t>
  </si>
  <si>
    <r>
      <rPr>
        <b val="true"/>
        <sz val="9"/>
        <rFont val="Times New Roman"/>
        <family val="1"/>
        <charset val="204"/>
      </rPr>
      <t xml:space="preserve">Устройство полов из керамогранита размером 600х600мм с затиркой швов (толщина слоя клея до 20мм)
</t>
    </r>
    <r>
      <rPr>
        <i val="true"/>
        <sz val="9"/>
        <rFont val="Times New Roman"/>
        <family val="1"/>
        <charset val="204"/>
      </rPr>
      <t xml:space="preserve">Материалы: Керамогранитная плитка Estima ST-17 (глянец) 600х600х10мм; плиточный клей типа Юнис Плюс; затирка для швов стандартная, цвет бежевый </t>
    </r>
  </si>
  <si>
    <t xml:space="preserve">3.1.5</t>
  </si>
  <si>
    <r>
      <rPr>
        <b val="true"/>
        <sz val="9"/>
        <rFont val="Times New Roman"/>
        <family val="1"/>
        <charset val="204"/>
      </rPr>
      <t xml:space="preserve">Устройство плинтуса из керамогранита размером 600х100мм с затиркой швов (по контуру стен торгового зала, колонн, шахт и т.д. - согласно проекта)
</t>
    </r>
    <r>
      <rPr>
        <i val="true"/>
        <sz val="9"/>
        <rFont val="Times New Roman"/>
        <family val="1"/>
        <charset val="204"/>
      </rPr>
      <t xml:space="preserve">Материалы: Керамогранитная плитка Estima ST-17 (глянец) 600х100х10мм; плиточный клей типа Юнис Плюс; затирка для швов стандартная, цвет бежевый; герметик</t>
    </r>
  </si>
  <si>
    <t xml:space="preserve">пог.м</t>
  </si>
  <si>
    <t xml:space="preserve">3.1.6</t>
  </si>
  <si>
    <r>
      <rPr>
        <b val="true"/>
        <sz val="9"/>
        <rFont val="Times New Roman"/>
        <family val="1"/>
        <charset val="204"/>
      </rPr>
      <t xml:space="preserve">Устройство плинтуса пластикового (по контуру стен и перегородок офисных, административно-бытовых помещений, коридор; </t>
    </r>
    <r>
      <rPr>
        <b val="true"/>
        <sz val="9"/>
        <color rgb="FF0070C0"/>
        <rFont val="Times New Roman"/>
        <family val="1"/>
        <charset val="204"/>
      </rPr>
      <t xml:space="preserve">в помещении предпродажной подготовки - плинтус не делается</t>
    </r>
    <r>
      <rPr>
        <b val="true"/>
        <sz val="9"/>
        <rFont val="Times New Roman"/>
        <family val="1"/>
        <charset val="204"/>
      </rPr>
      <t xml:space="preserve">)
</t>
    </r>
    <r>
      <rPr>
        <i val="true"/>
        <sz val="9"/>
        <rFont val="Times New Roman"/>
        <family val="1"/>
        <charset val="204"/>
      </rPr>
      <t xml:space="preserve">Материалы: Материалы: Плинтус пластиковый с кабель-каналом, цвет серый или бежевый; фурнитура в ассортименте (профиль соединительный, кронштейн, соединитель, заглушка торцевая, внешний угол, внутренний угол); саморезы и дюбели в ассортименте</t>
    </r>
  </si>
  <si>
    <t xml:space="preserve">3.2</t>
  </si>
  <si>
    <t xml:space="preserve">Ограждающие конструкции:</t>
  </si>
  <si>
    <t xml:space="preserve">3.2.1</t>
  </si>
  <si>
    <r>
      <rPr>
        <b val="true"/>
        <sz val="9"/>
        <color rgb="FF000000"/>
        <rFont val="Times New Roman"/>
        <family val="1"/>
        <charset val="204"/>
      </rPr>
      <t xml:space="preserve">Устройство перегородок из ГКЛ в 1 слой с двух сторон на металлокаркасе с теплозвукоизоляцией, тип С111 по системе КНАУФ, толщина перегородок 100мм, высота перегородок 10200мм (до перекрытия) </t>
    </r>
    <r>
      <rPr>
        <b val="true"/>
        <sz val="9"/>
        <color rgb="FFFF0000"/>
        <rFont val="Times New Roman"/>
        <family val="1"/>
        <charset val="204"/>
      </rPr>
      <t xml:space="preserve">с усилением перегородки стальной профильной трубой (шаг усиления 1,2м)
</t>
    </r>
    <r>
      <rPr>
        <i val="true"/>
        <sz val="9"/>
        <color rgb="FF000000"/>
        <rFont val="Times New Roman"/>
        <family val="1"/>
        <charset val="204"/>
      </rPr>
      <t xml:space="preserve">Материалы: ГКЛ Knauf 12,5мм; профиль для ГКЛ Knauf металлический в ассортименте (ПС 75-50; ПН 75-40) толщ. 0,6мм; соединитель профилей Knauf; </t>
    </r>
    <r>
      <rPr>
        <b val="true"/>
        <i val="true"/>
        <sz val="9"/>
        <color rgb="FFFF0000"/>
        <rFont val="Times New Roman"/>
        <family val="1"/>
        <charset val="204"/>
      </rPr>
      <t xml:space="preserve">негорючая минеральная изоляция (толщина не менее 50мм, плотность не менее 37кг/м</t>
    </r>
    <r>
      <rPr>
        <b val="true"/>
        <i val="true"/>
        <vertAlign val="superscript"/>
        <sz val="9"/>
        <color rgb="FFFF0000"/>
        <rFont val="Times New Roman"/>
        <family val="1"/>
        <charset val="204"/>
      </rPr>
      <t xml:space="preserve">3</t>
    </r>
    <r>
      <rPr>
        <b val="true"/>
        <i val="true"/>
        <sz val="9"/>
        <color rgb="FFFF0000"/>
        <rFont val="Times New Roman"/>
        <family val="1"/>
        <charset val="204"/>
      </rPr>
      <t xml:space="preserve">, НГ, КМ0)</t>
    </r>
    <r>
      <rPr>
        <i val="true"/>
        <sz val="9"/>
        <color rgb="FF000000"/>
        <rFont val="Times New Roman"/>
        <family val="1"/>
        <charset val="204"/>
      </rPr>
      <t xml:space="preserve">; лента армирующая Knauf; лента уплотнительная Knauf; шпаклевка для заделки швов КНАУФ-Фуген; пена огнеупорная; труба стальная профильная; угол металлический; полоса металлическая; анкера, саморезы и дюбели в ассортименте</t>
    </r>
  </si>
  <si>
    <t xml:space="preserve">3.2.2</t>
  </si>
  <si>
    <r>
      <rPr>
        <b val="true"/>
        <sz val="9"/>
        <rFont val="Times New Roman"/>
        <family val="1"/>
        <charset val="204"/>
      </rPr>
      <t xml:space="preserve">Устройство перегородок из ГКЛ в 1 слой с двух сторон на металлокаркасе без теплозвукоизоляции, тип С111 по системе КНАУФ, толщина перегородок 75мм, высота перегородок 3000мм
</t>
    </r>
    <r>
      <rPr>
        <i val="true"/>
        <sz val="9"/>
        <rFont val="Times New Roman"/>
        <family val="1"/>
        <charset val="204"/>
      </rPr>
      <t xml:space="preserve">Материалы: ГКЛ Knauf 12,5мм; профиль для ГКЛ Knauf металлический в ассортименте (ПС 50-50; ПН 50-40) толщ. 0,6мм;; лента армирующая Knauf; лента уплотнительная Knauf; шпаклевка для заделки швов КНАУФ-Фуген; саморезы и дюбели в ассортименте</t>
    </r>
  </si>
  <si>
    <t xml:space="preserve">3.2.3</t>
  </si>
  <si>
    <r>
      <rPr>
        <b val="true"/>
        <sz val="9"/>
        <color rgb="FF000000"/>
        <rFont val="Times New Roman"/>
        <family val="1"/>
        <charset val="204"/>
      </rPr>
      <t xml:space="preserve">Грунтование поверхности стен, колонн и перегородок под шпатлевку
</t>
    </r>
    <r>
      <rPr>
        <i val="true"/>
        <sz val="9"/>
        <color rgb="FF000000"/>
        <rFont val="Times New Roman"/>
        <family val="1"/>
        <charset val="204"/>
      </rPr>
      <t xml:space="preserve">Материалы: Грунт универсальный глубокого проникновения</t>
    </r>
  </si>
  <si>
    <t xml:space="preserve">3.2.4</t>
  </si>
  <si>
    <r>
      <rPr>
        <b val="true"/>
        <sz val="9"/>
        <rFont val="Times New Roman"/>
        <family val="1"/>
        <charset val="204"/>
      </rPr>
      <t xml:space="preserve">Шпатлевание поверхности стен, колонн и перегородок (сплошная в один слой), в т.ч. заделка старых трещин и отверстий
</t>
    </r>
    <r>
      <rPr>
        <i val="true"/>
        <sz val="9"/>
        <rFont val="Times New Roman"/>
        <family val="1"/>
        <charset val="204"/>
      </rPr>
      <t xml:space="preserve">Материалы: Шпаклевка финишная; лента самоклеящаяся - серпянка</t>
    </r>
  </si>
  <si>
    <t xml:space="preserve">3.2.5</t>
  </si>
  <si>
    <r>
      <rPr>
        <b val="true"/>
        <sz val="9"/>
        <color rgb="FF000000"/>
        <rFont val="Times New Roman"/>
        <family val="1"/>
        <charset val="204"/>
      </rPr>
      <t xml:space="preserve">Грунтование поверхности стен, колонн и перегородок под покраску
</t>
    </r>
    <r>
      <rPr>
        <i val="true"/>
        <sz val="9"/>
        <color rgb="FF000000"/>
        <rFont val="Times New Roman"/>
        <family val="1"/>
        <charset val="204"/>
      </rPr>
      <t xml:space="preserve">Материалы: Грунт универсальный глубокого проникновения</t>
    </r>
  </si>
  <si>
    <t xml:space="preserve">3.2.6</t>
  </si>
  <si>
    <r>
      <rPr>
        <b val="true"/>
        <sz val="9"/>
        <color rgb="FF000000"/>
        <rFont val="Times New Roman"/>
        <family val="1"/>
        <charset val="204"/>
      </rPr>
      <t xml:space="preserve">Окрашивание поверхности стен, колонн и перегородок (два слоя) до отметки 4000мм (торговый зал)
</t>
    </r>
    <r>
      <rPr>
        <i val="true"/>
        <sz val="9"/>
        <color rgb="FF000000"/>
        <rFont val="Times New Roman"/>
        <family val="1"/>
        <charset val="204"/>
      </rPr>
      <t xml:space="preserve">Материалы: Краска водно-дисперсионная интерьерная Текс Универсал</t>
    </r>
    <r>
      <rPr>
        <i val="true"/>
        <sz val="9"/>
        <rFont val="Times New Roman"/>
        <family val="1"/>
        <charset val="204"/>
      </rPr>
      <t xml:space="preserve">, цвет RAL 9003 (белый)</t>
    </r>
  </si>
  <si>
    <t xml:space="preserve">3.2.7</t>
  </si>
  <si>
    <r>
      <rPr>
        <b val="true"/>
        <sz val="9"/>
        <color rgb="FF000000"/>
        <rFont val="Times New Roman"/>
        <family val="1"/>
        <charset val="204"/>
      </rPr>
      <t xml:space="preserve">Окрашивание поверхности стен, колонн и перегородок (два слоя) до отметки 3000мм (офисные, административно-бытовые, служебные помещения), 5000 склад
</t>
    </r>
    <r>
      <rPr>
        <i val="true"/>
        <sz val="9"/>
        <color rgb="FF000000"/>
        <rFont val="Times New Roman"/>
        <family val="1"/>
        <charset val="204"/>
      </rPr>
      <t xml:space="preserve">Материалы: Краска водно-дисперсионная интерьерная Текс Универсал</t>
    </r>
    <r>
      <rPr>
        <i val="true"/>
        <sz val="9"/>
        <rFont val="Times New Roman"/>
        <family val="1"/>
        <charset val="204"/>
      </rPr>
      <t xml:space="preserve">, цвет RAL 9016 (светло-серый)</t>
    </r>
  </si>
  <si>
    <t xml:space="preserve">3.2.8</t>
  </si>
  <si>
    <r>
      <rPr>
        <b val="true"/>
        <sz val="9"/>
        <rFont val="Times New Roman"/>
        <family val="1"/>
        <charset val="204"/>
      </rPr>
      <t xml:space="preserve">Установка пластиковых уголков на внешние углы
</t>
    </r>
    <r>
      <rPr>
        <i val="true"/>
        <sz val="9"/>
        <rFont val="Times New Roman"/>
        <family val="1"/>
        <charset val="204"/>
      </rPr>
      <t xml:space="preserve">Материалы: Уголок отделочный пластиковый 30х30х2700мм белый; жидкие гвозди</t>
    </r>
  </si>
  <si>
    <t xml:space="preserve">3.3</t>
  </si>
  <si>
    <t xml:space="preserve">Проёмы:</t>
  </si>
  <si>
    <t xml:space="preserve">3.3.1</t>
  </si>
  <si>
    <r>
      <rPr>
        <b val="true"/>
        <sz val="9"/>
        <color rgb="FF000000"/>
        <rFont val="Times New Roman"/>
        <family val="1"/>
        <charset val="204"/>
      </rPr>
      <t xml:space="preserve">Усиление дверного проёма с монтажом закладных деталей (под монтаж противопожарной двери)
</t>
    </r>
    <r>
      <rPr>
        <i val="true"/>
        <sz val="9"/>
        <color rgb="FF000000"/>
        <rFont val="Times New Roman"/>
        <family val="1"/>
        <charset val="204"/>
      </rPr>
      <t xml:space="preserve">Материалы: Труба стальная профильная 40х60х3,0мм; труба стальная профильная 40х80х3,0мм; угол металлический 40х40мм; угольник металлический 63х210мм; полоса металлическая; пена монтажная огнеупорная; анкер-болты, дюбели в ассортименте</t>
    </r>
  </si>
  <si>
    <t xml:space="preserve">шт.</t>
  </si>
  <si>
    <t xml:space="preserve">3.3.2</t>
  </si>
  <si>
    <r>
      <rPr>
        <b val="true"/>
        <sz val="9"/>
        <color rgb="FF000000"/>
        <rFont val="Times New Roman"/>
        <family val="1"/>
        <charset val="204"/>
      </rPr>
      <t xml:space="preserve">Монтаж двухстворчатой противопожарной металлической двери комплексный, 1310х2100мм, с плоским порогом (эвакуационный выход из торгового зала)
</t>
    </r>
    <r>
      <rPr>
        <i val="true"/>
        <sz val="9"/>
        <color rgb="FF000000"/>
        <rFont val="Times New Roman"/>
        <family val="1"/>
        <charset val="204"/>
      </rPr>
      <t xml:space="preserve">Материалы: Металлическая противопожарная дверь 1310x2100мм (короб, дверное полотно, плоский порог) EI60, тип ДМП-02, цвет белый (порошковое напыление); терморасширяющаяся лента; противодымное уплотнение; дверные петли; фурнитура; цилиндры; ручка дверная; личинка для замка с вертушкой; пена огнеупорная; дюбели, анкеры, саморезы в ассортименте</t>
    </r>
  </si>
  <si>
    <t xml:space="preserve">3.3.3</t>
  </si>
  <si>
    <r>
      <rPr>
        <b val="true"/>
        <sz val="9"/>
        <color rgb="FF000000"/>
        <rFont val="Times New Roman"/>
        <family val="1"/>
        <charset val="204"/>
      </rPr>
      <t xml:space="preserve">Монтаж одностворчатой противопожарной металлической двери комплексный, 910х2100мм, с плоским порогом (помещение предпродажной подготовки)
</t>
    </r>
    <r>
      <rPr>
        <i val="true"/>
        <sz val="9"/>
        <color rgb="FF000000"/>
        <rFont val="Times New Roman"/>
        <family val="1"/>
        <charset val="204"/>
      </rPr>
      <t xml:space="preserve">Материалы: Металлическая противопожарная дверь 910x2100мм (короб, дверное полотно, плоский порог) EI60, тип ДМП-01, цвет белый (порошковое напыление); терморасширяющаяся лента; противодымное уплотнение; дверные петли; фурнитура; цилиндры; ручка дверная; личинка для замка с вертушкой; пена огнеупорная; дюбели, анкеры, саморезы в ассортименте</t>
    </r>
  </si>
  <si>
    <t xml:space="preserve">3.3.4</t>
  </si>
  <si>
    <r>
      <rPr>
        <b val="true"/>
        <sz val="9"/>
        <color rgb="FF000000"/>
        <rFont val="Times New Roman"/>
        <family val="1"/>
        <charset val="204"/>
      </rPr>
      <t xml:space="preserve">Монтаж дверного доводчика на металлическую дверь
</t>
    </r>
    <r>
      <rPr>
        <i val="true"/>
        <sz val="9"/>
        <color rgb="FF000000"/>
        <rFont val="Times New Roman"/>
        <family val="1"/>
        <charset val="204"/>
      </rPr>
      <t xml:space="preserve">Материалы: Доводчик для дверей весом до 120кг; саморезы и дюбели в ассортименте</t>
    </r>
  </si>
  <si>
    <t xml:space="preserve">3.3.5</t>
  </si>
  <si>
    <r>
      <rPr>
        <b val="true"/>
        <sz val="9"/>
        <color rgb="FF000000"/>
        <rFont val="Times New Roman"/>
        <family val="1"/>
        <charset val="204"/>
      </rPr>
      <t xml:space="preserve">Установка одинарной двери комплексная, 800х2100мм
</t>
    </r>
    <r>
      <rPr>
        <i val="true"/>
        <sz val="9"/>
        <color rgb="FF000000"/>
        <rFont val="Times New Roman"/>
        <family val="1"/>
        <charset val="204"/>
      </rPr>
      <t xml:space="preserve">Материалы: Дверное полотно белое гладкое глухое с притвором 800х2100мм типа Olovi; коробка дверная окрашенная белая; наличник МДФ; дюбель металлический рамный; пена монтажная; фурнитура; цилиндры; ручка дверная; замок; герметик; гвозди, саморезы в ассортименте</t>
    </r>
  </si>
  <si>
    <t xml:space="preserve">3.3.6</t>
  </si>
  <si>
    <r>
      <rPr>
        <b val="true"/>
        <sz val="9"/>
        <color rgb="FF000000"/>
        <rFont val="Times New Roman"/>
        <family val="1"/>
        <charset val="204"/>
      </rPr>
      <t xml:space="preserve">Монтаж дверного доводчика на деревянную дверь
</t>
    </r>
    <r>
      <rPr>
        <i val="true"/>
        <sz val="9"/>
        <color rgb="FF000000"/>
        <rFont val="Times New Roman"/>
        <family val="1"/>
        <charset val="204"/>
      </rPr>
      <t xml:space="preserve">Материалы: Доводчик для дверей весом до 45кг; саморезы и дюбели в ассортименте</t>
    </r>
  </si>
  <si>
    <t xml:space="preserve">3.4</t>
  </si>
  <si>
    <t xml:space="preserve">Техническая защита:</t>
  </si>
  <si>
    <t xml:space="preserve">3.4.1</t>
  </si>
  <si>
    <r>
      <rPr>
        <b val="true"/>
        <sz val="9"/>
        <rFont val="Times New Roman"/>
        <family val="1"/>
        <charset val="204"/>
      </rPr>
      <t xml:space="preserve">Техническая защита поверхностей, конструкций, элементов при покраске (стеклянные витрины, рольставни, пол)
</t>
    </r>
    <r>
      <rPr>
        <i val="true"/>
        <sz val="9"/>
        <rFont val="Times New Roman"/>
        <family val="1"/>
        <charset val="204"/>
      </rPr>
      <t xml:space="preserve">Материалы: плёнка полиэтиленовая; скотч малярный</t>
    </r>
  </si>
  <si>
    <r>
      <rPr>
        <sz val="9"/>
        <rFont val="Times New Roman"/>
        <family val="1"/>
        <charset val="204"/>
      </rPr>
      <t xml:space="preserve">м</t>
    </r>
    <r>
      <rPr>
        <vertAlign val="superscript"/>
        <sz val="9"/>
        <rFont val="Times New Roman"/>
        <family val="1"/>
        <charset val="204"/>
      </rPr>
      <t xml:space="preserve">2</t>
    </r>
  </si>
  <si>
    <t xml:space="preserve">Итого по разделу 3:</t>
  </si>
  <si>
    <t xml:space="preserve">Электромонтажные работы*</t>
  </si>
  <si>
    <t xml:space="preserve">4.1</t>
  </si>
  <si>
    <t xml:space="preserve">Электрощитовое оборудование:</t>
  </si>
  <si>
    <t xml:space="preserve">4.1.1</t>
  </si>
  <si>
    <t xml:space="preserve">ВРУ (вводно-распределительное устройство) в комплекте:</t>
  </si>
  <si>
    <t xml:space="preserve">4.1.1.1</t>
  </si>
  <si>
    <r>
      <rPr>
        <b val="true"/>
        <sz val="9"/>
        <color rgb="FF000000"/>
        <rFont val="Times New Roman"/>
        <family val="1"/>
        <charset val="204"/>
      </rPr>
      <t xml:space="preserve">Сборка и установка электрощита ВРУ накладного с расключением с комплексной сборкой электрощитового оборудования с выдачей паспорта и срока гарантийной эксплуатации с подключением к сетям электроснабжения согласно выданному ТУ
</t>
    </r>
    <r>
      <rPr>
        <i val="true"/>
        <sz val="9"/>
        <color rgb="FF000000"/>
        <rFont val="Times New Roman"/>
        <family val="1"/>
        <charset val="204"/>
      </rPr>
      <t xml:space="preserve">Материалы: Корпус (щит) ВРУ металлический в сборе 1700х800х450мм, IP31, УХЛ4; крепёжные элементы в ассортименте</t>
    </r>
  </si>
  <si>
    <t xml:space="preserve">компл.</t>
  </si>
  <si>
    <t xml:space="preserve">4.1.1.2</t>
  </si>
  <si>
    <r>
      <rPr>
        <b val="true"/>
        <sz val="9"/>
        <color rgb="FF000000"/>
        <rFont val="Times New Roman"/>
        <family val="1"/>
        <charset val="204"/>
      </rPr>
      <t xml:space="preserve">Монтаж DIN-рейки
</t>
    </r>
    <r>
      <rPr>
        <i val="true"/>
        <sz val="9"/>
        <color rgb="FF000000"/>
        <rFont val="Times New Roman"/>
        <family val="1"/>
        <charset val="204"/>
      </rPr>
      <t xml:space="preserve">Материалы: DIN-рейка</t>
    </r>
  </si>
  <si>
    <t xml:space="preserve">4.1.1.3</t>
  </si>
  <si>
    <r>
      <rPr>
        <b val="true"/>
        <sz val="9"/>
        <color rgb="FF000000"/>
        <rFont val="Times New Roman"/>
        <family val="1"/>
        <charset val="204"/>
      </rPr>
      <t xml:space="preserve">Установка прибора учёта электроэнергии с подключением
</t>
    </r>
    <r>
      <rPr>
        <i val="true"/>
        <sz val="9"/>
        <color rgb="FF000000"/>
        <rFont val="Times New Roman"/>
        <family val="1"/>
        <charset val="204"/>
      </rPr>
      <t xml:space="preserve">Материалы: Электросчётчик Меркурий 230 АRT-02 PQRSIN трёхфазный многотарифный, 10(100), кл.точ. 1.0/2.0, Щ, ЖКИ, IrDA, CAN/RS485 (230ART02PQRSIN)</t>
    </r>
  </si>
  <si>
    <t xml:space="preserve">4.1.1.4</t>
  </si>
  <si>
    <r>
      <rPr>
        <b val="true"/>
        <sz val="9"/>
        <color rgb="FF000000"/>
        <rFont val="Times New Roman"/>
        <family val="1"/>
        <charset val="204"/>
      </rPr>
      <t xml:space="preserve">Монтаж автоматического выключателя трёхполюсного</t>
    </r>
    <r>
      <rPr>
        <b val="true"/>
        <sz val="9"/>
        <color rgb="FFFF0000"/>
        <rFont val="Times New Roman"/>
        <family val="1"/>
        <charset val="204"/>
      </rPr>
      <t xml:space="preserve"> </t>
    </r>
    <r>
      <rPr>
        <b val="true"/>
        <sz val="9"/>
        <rFont val="Times New Roman"/>
        <family val="1"/>
        <charset val="204"/>
      </rPr>
      <t xml:space="preserve">100А </t>
    </r>
    <r>
      <rPr>
        <b val="true"/>
        <sz val="9"/>
        <color rgb="FF000000"/>
        <rFont val="Times New Roman"/>
        <family val="1"/>
        <charset val="204"/>
      </rPr>
      <t xml:space="preserve">с подключением
</t>
    </r>
    <r>
      <rPr>
        <i val="true"/>
        <sz val="9"/>
        <color rgb="FF000000"/>
        <rFont val="Times New Roman"/>
        <family val="1"/>
        <charset val="204"/>
      </rPr>
      <t xml:space="preserve">Материалы: Автоматический выключатель ABB 3-пол. 100А серия XT1B 160 18кА TMD100-1000 F F</t>
    </r>
  </si>
  <si>
    <t xml:space="preserve">4.1.1.5</t>
  </si>
  <si>
    <r>
      <rPr>
        <b val="true"/>
        <sz val="9"/>
        <color rgb="FF000000"/>
        <rFont val="Times New Roman"/>
        <family val="1"/>
        <charset val="204"/>
      </rPr>
      <t xml:space="preserve">Монтаж автоматического выключателя дифференциального тока 100</t>
    </r>
    <r>
      <rPr>
        <b val="true"/>
        <sz val="9"/>
        <rFont val="Times New Roman"/>
        <family val="1"/>
        <charset val="204"/>
      </rPr>
      <t xml:space="preserve">А</t>
    </r>
    <r>
      <rPr>
        <b val="true"/>
        <sz val="9"/>
        <color rgb="FF000000"/>
        <rFont val="Times New Roman"/>
        <family val="1"/>
        <charset val="204"/>
      </rPr>
      <t xml:space="preserve"> с подключением
</t>
    </r>
    <r>
      <rPr>
        <i val="true"/>
        <sz val="9"/>
        <color rgb="FF000000"/>
        <rFont val="Times New Roman"/>
        <family val="1"/>
        <charset val="204"/>
      </rPr>
      <t xml:space="preserve">Материалы: Автоматический выключатель дифф. тока ABB 4-пол. 100А 300мА тип AC серии F200</t>
    </r>
  </si>
  <si>
    <t xml:space="preserve">4.1.1.6</t>
  </si>
  <si>
    <r>
      <rPr>
        <b val="true"/>
        <sz val="9"/>
        <color rgb="FF000000"/>
        <rFont val="Times New Roman"/>
        <family val="1"/>
        <charset val="204"/>
      </rPr>
      <t xml:space="preserve">Монтаж автоматического выключателя дифференциального тока 10А с подключением
</t>
    </r>
    <r>
      <rPr>
        <i val="true"/>
        <sz val="9"/>
        <color rgb="FF000000"/>
        <rFont val="Times New Roman"/>
        <family val="1"/>
        <charset val="204"/>
      </rPr>
      <t xml:space="preserve">Материалы: Автоматический выключатель дифф. тока ABB 1-пол. +N 10А 30мА тип АС 4,5 кА серия DSH941R </t>
    </r>
  </si>
  <si>
    <t xml:space="preserve">4.1.1.7</t>
  </si>
  <si>
    <r>
      <rPr>
        <b val="true"/>
        <sz val="9"/>
        <color rgb="FF000000"/>
        <rFont val="Times New Roman"/>
        <family val="1"/>
        <charset val="204"/>
      </rPr>
      <t xml:space="preserve">Монтаж автоматического выключателя трёхполюсного 32А с подключением
</t>
    </r>
    <r>
      <rPr>
        <i val="true"/>
        <sz val="9"/>
        <color rgb="FF000000"/>
        <rFont val="Times New Roman"/>
        <family val="1"/>
        <charset val="204"/>
      </rPr>
      <t xml:space="preserve">Материалы: Автоматический выключатель ABB 3-пол. 32A тип С 6кА серия S200</t>
    </r>
  </si>
  <si>
    <t xml:space="preserve">4.1.1.8</t>
  </si>
  <si>
    <r>
      <rPr>
        <b val="true"/>
        <sz val="9"/>
        <color rgb="FF000000"/>
        <rFont val="Times New Roman"/>
        <family val="1"/>
        <charset val="204"/>
      </rPr>
      <t xml:space="preserve">Монтаж автоматического выключателя трёхполюсного 10А с подключением
</t>
    </r>
    <r>
      <rPr>
        <i val="true"/>
        <sz val="9"/>
        <color rgb="FF000000"/>
        <rFont val="Times New Roman"/>
        <family val="1"/>
        <charset val="204"/>
      </rPr>
      <t xml:space="preserve">Материалы: Автоматический выключатель ABB 3-пол. 10А тип С 6кА серия S200</t>
    </r>
  </si>
  <si>
    <t xml:space="preserve">4.1.1.9</t>
  </si>
  <si>
    <r>
      <rPr>
        <b val="true"/>
        <sz val="9"/>
        <color rgb="FF000000"/>
        <rFont val="Times New Roman"/>
        <family val="1"/>
        <charset val="204"/>
      </rPr>
      <t xml:space="preserve">Монтаж автоматического выключателя однополюсного 16А с подключением
</t>
    </r>
    <r>
      <rPr>
        <i val="true"/>
        <sz val="9"/>
        <color rgb="FF000000"/>
        <rFont val="Times New Roman"/>
        <family val="1"/>
        <charset val="204"/>
      </rPr>
      <t xml:space="preserve">Материалы: Автоматический выключатель ABB 1-пол. 16А тип С 6кА серия S201</t>
    </r>
  </si>
  <si>
    <t xml:space="preserve">4.1.1.10</t>
  </si>
  <si>
    <r>
      <rPr>
        <b val="true"/>
        <sz val="9"/>
        <color rgb="FF000000"/>
        <rFont val="Times New Roman"/>
        <family val="1"/>
        <charset val="204"/>
      </rPr>
      <t xml:space="preserve">Монтаж автоматического выключателя однополюсного 10А с подключением
</t>
    </r>
    <r>
      <rPr>
        <i val="true"/>
        <sz val="9"/>
        <color rgb="FF000000"/>
        <rFont val="Times New Roman"/>
        <family val="1"/>
        <charset val="204"/>
      </rPr>
      <t xml:space="preserve">Материалы: Автоматический выключатель ABB 1-пол. 10А тип С 6кА серия S201</t>
    </r>
  </si>
  <si>
    <t xml:space="preserve">4.1.1.11</t>
  </si>
  <si>
    <r>
      <rPr>
        <b val="true"/>
        <sz val="9"/>
        <color rgb="FF000000"/>
        <rFont val="Times New Roman"/>
        <family val="1"/>
        <charset val="204"/>
      </rPr>
      <t xml:space="preserve">Монтаж автоматического выключателя однополюсного 6А с подключением
</t>
    </r>
    <r>
      <rPr>
        <i val="true"/>
        <sz val="9"/>
        <color rgb="FF000000"/>
        <rFont val="Times New Roman"/>
        <family val="1"/>
        <charset val="204"/>
      </rPr>
      <t xml:space="preserve">Материалы: Автоматический выключатель ABB 1-пол. 6А тип С 4,5кА серия SH200L</t>
    </r>
  </si>
  <si>
    <t xml:space="preserve">4.1.1.12</t>
  </si>
  <si>
    <r>
      <rPr>
        <b val="true"/>
        <sz val="9"/>
        <color rgb="FF000000"/>
        <rFont val="Times New Roman"/>
        <family val="1"/>
        <charset val="204"/>
      </rPr>
      <t xml:space="preserve">Монтаж контактора модульного
</t>
    </r>
    <r>
      <rPr>
        <i val="true"/>
        <sz val="9"/>
        <color rgb="FF000000"/>
        <rFont val="Times New Roman"/>
        <family val="1"/>
        <charset val="204"/>
      </rPr>
      <t xml:space="preserve">Материалы: Контактор модульный ABB 24А кат. 220В 4НО тип ESB24-40</t>
    </r>
  </si>
  <si>
    <t xml:space="preserve">4.1.1.13</t>
  </si>
  <si>
    <r>
      <rPr>
        <b val="true"/>
        <sz val="9"/>
        <color rgb="FF000000"/>
        <rFont val="Times New Roman"/>
        <family val="1"/>
        <charset val="204"/>
      </rPr>
      <t xml:space="preserve">Монтаж электротехнической шины
</t>
    </r>
    <r>
      <rPr>
        <i val="true"/>
        <sz val="9"/>
        <color rgb="FF000000"/>
        <rFont val="Times New Roman"/>
        <family val="1"/>
        <charset val="204"/>
      </rPr>
      <t xml:space="preserve">Материалы: Шина электротехническая медная VBS/M1T 3х25х4000 мм</t>
    </r>
  </si>
  <si>
    <t xml:space="preserve">4.1.1.14</t>
  </si>
  <si>
    <r>
      <rPr>
        <b val="true"/>
        <sz val="9"/>
        <color rgb="FF000000"/>
        <rFont val="Times New Roman"/>
        <family val="1"/>
        <charset val="204"/>
      </rPr>
      <t xml:space="preserve">Монтаж независимого расцепителя (реле отключения)
</t>
    </r>
    <r>
      <rPr>
        <i val="true"/>
        <sz val="9"/>
        <color rgb="FF000000"/>
        <rFont val="Times New Roman"/>
        <family val="1"/>
        <charset val="204"/>
      </rPr>
      <t xml:space="preserve">Материалы: Расцепитель независимый ABB 12-60В S2C-A1 (S2C-A1)</t>
    </r>
  </si>
  <si>
    <t xml:space="preserve">4.1.1.15</t>
  </si>
  <si>
    <r>
      <rPr>
        <b val="true"/>
        <sz val="9"/>
        <color rgb="FF000000"/>
        <rFont val="Times New Roman"/>
        <family val="1"/>
        <charset val="204"/>
      </rPr>
      <t xml:space="preserve">Монтаж реле времени
</t>
    </r>
    <r>
      <rPr>
        <i val="true"/>
        <sz val="9"/>
        <color rgb="FF000000"/>
        <rFont val="Times New Roman"/>
        <family val="1"/>
        <charset val="204"/>
      </rPr>
      <t xml:space="preserve">Материалы: Реле времени цифровое недельное одноканальное ABB D1</t>
    </r>
  </si>
  <si>
    <t xml:space="preserve">4.1.1.16</t>
  </si>
  <si>
    <r>
      <rPr>
        <b val="true"/>
        <sz val="9"/>
        <color rgb="FF000000"/>
        <rFont val="Times New Roman"/>
        <family val="1"/>
        <charset val="204"/>
      </rPr>
      <t xml:space="preserve">Монтаж кросс-модуля
</t>
    </r>
    <r>
      <rPr>
        <i val="true"/>
        <sz val="9"/>
        <color rgb="FF000000"/>
        <rFont val="Times New Roman"/>
        <family val="1"/>
        <charset val="204"/>
      </rPr>
      <t xml:space="preserve">Материалы: Кросс-модуль 4 полюса, 125А</t>
    </r>
  </si>
  <si>
    <t xml:space="preserve">4.1.1.17</t>
  </si>
  <si>
    <t xml:space="preserve">Клемма винтовая 2.5 мм.кв. AVK2,5</t>
  </si>
  <si>
    <t xml:space="preserve">4.1.1.18</t>
  </si>
  <si>
    <t xml:space="preserve">Комплект крепежных элементов</t>
  </si>
  <si>
    <t xml:space="preserve">4.1.2</t>
  </si>
  <si>
    <t xml:space="preserve">ЩАО (щит аварийного освещения) в комплекте:</t>
  </si>
  <si>
    <t xml:space="preserve">4.1.2.1</t>
  </si>
  <si>
    <r>
      <rPr>
        <b val="true"/>
        <sz val="9"/>
        <color rgb="FF000000"/>
        <rFont val="Times New Roman"/>
        <family val="1"/>
        <charset val="204"/>
      </rPr>
      <t xml:space="preserve">Монтаж электрощита ЩАО с расключением с комплексной сборкой электрощитового оборудования с выдачей паспорта и срока гарантийной эксплуатации с подключением к сетям электроснабжения согласно выданному ТУ
</t>
    </r>
    <r>
      <rPr>
        <i val="true"/>
        <sz val="9"/>
        <color rgb="FF000000"/>
        <rFont val="Times New Roman"/>
        <family val="1"/>
        <charset val="204"/>
      </rPr>
      <t xml:space="preserve">Материалы: Щит распределительный навесной ЩРн-12з-1 36 265х310х120мм с замком, IP31, УХЛ3; крепёжные элементы в ассортименте</t>
    </r>
  </si>
  <si>
    <t xml:space="preserve">4.1.2.2</t>
  </si>
  <si>
    <r>
      <rPr>
        <b val="true"/>
        <sz val="9"/>
        <color rgb="FF000000"/>
        <rFont val="Times New Roman"/>
        <family val="1"/>
        <charset val="204"/>
      </rPr>
      <t xml:space="preserve">Монтаж автоматического выключателя однополюсного 10А с подключением
</t>
    </r>
    <r>
      <rPr>
        <i val="true"/>
        <sz val="9"/>
        <color rgb="FF000000"/>
        <rFont val="Times New Roman"/>
        <family val="1"/>
        <charset val="204"/>
      </rPr>
      <t xml:space="preserve">Материалы: Автоматический выключатель 1-пол. 10А тип С 6кА серия S200</t>
    </r>
  </si>
  <si>
    <t xml:space="preserve">4.1.2.3</t>
  </si>
  <si>
    <r>
      <rPr>
        <b val="true"/>
        <sz val="9"/>
        <color rgb="FF000000"/>
        <rFont val="Times New Roman"/>
        <family val="1"/>
        <charset val="204"/>
      </rPr>
      <t xml:space="preserve">Монтаж автоматического выключателя однополюсного 6А с подключением
</t>
    </r>
    <r>
      <rPr>
        <i val="true"/>
        <sz val="9"/>
        <color rgb="FF000000"/>
        <rFont val="Times New Roman"/>
        <family val="1"/>
        <charset val="204"/>
      </rPr>
      <t xml:space="preserve">Материалы: Автоматический выключатель 1-пол. 6А тип С 4,5кА серия SH200L</t>
    </r>
  </si>
  <si>
    <t xml:space="preserve">4.1.2.4</t>
  </si>
  <si>
    <t xml:space="preserve">4.2</t>
  </si>
  <si>
    <t xml:space="preserve">Кабельная продукция:</t>
  </si>
  <si>
    <t xml:space="preserve">4.2.1</t>
  </si>
  <si>
    <r>
      <rPr>
        <b val="true"/>
        <sz val="9"/>
        <color rgb="FF000000"/>
        <rFont val="Times New Roman"/>
        <family val="1"/>
        <charset val="204"/>
      </rPr>
      <t xml:space="preserve">Прокладка кабеля 2х1,5 мм</t>
    </r>
    <r>
      <rPr>
        <b val="true"/>
        <vertAlign val="superscript"/>
        <sz val="9"/>
        <color rgb="FF000000"/>
        <rFont val="Times New Roman"/>
        <family val="1"/>
        <charset val="204"/>
      </rPr>
      <t xml:space="preserve">2</t>
    </r>
    <r>
      <rPr>
        <b val="true"/>
        <sz val="9"/>
        <color rgb="FF000000"/>
        <rFont val="Times New Roman"/>
        <family val="1"/>
        <charset val="204"/>
      </rPr>
      <t xml:space="preserve"> 
</t>
    </r>
    <r>
      <rPr>
        <i val="true"/>
        <sz val="9"/>
        <color rgb="FF000000"/>
        <rFont val="Times New Roman"/>
        <family val="1"/>
        <charset val="204"/>
      </rPr>
      <t xml:space="preserve">Материалы: Кабель с медными жилами ППГнг-HF 2х1,5 </t>
    </r>
  </si>
  <si>
    <t xml:space="preserve">4.2.2</t>
  </si>
  <si>
    <r>
      <rPr>
        <b val="true"/>
        <sz val="9"/>
        <color rgb="FF000000"/>
        <rFont val="Times New Roman"/>
        <family val="1"/>
        <charset val="204"/>
      </rPr>
      <t xml:space="preserve">Прокладка кабеля 3х1,5 мм</t>
    </r>
    <r>
      <rPr>
        <b val="true"/>
        <vertAlign val="superscript"/>
        <sz val="9"/>
        <color rgb="FF000000"/>
        <rFont val="Times New Roman"/>
        <family val="1"/>
        <charset val="204"/>
      </rPr>
      <t xml:space="preserve">2
</t>
    </r>
    <r>
      <rPr>
        <i val="true"/>
        <sz val="9"/>
        <color rgb="FF000000"/>
        <rFont val="Times New Roman"/>
        <family val="1"/>
        <charset val="204"/>
      </rPr>
      <t xml:space="preserve">Материалы: Кабель с медными жилами ППГнг-HF 3х1,5</t>
    </r>
  </si>
  <si>
    <t xml:space="preserve">4.2.3</t>
  </si>
  <si>
    <r>
      <rPr>
        <b val="true"/>
        <sz val="9"/>
        <color rgb="FF000000"/>
        <rFont val="Times New Roman"/>
        <family val="1"/>
        <charset val="204"/>
      </rPr>
      <t xml:space="preserve">Прокладка кабеля 3х2,5 мм</t>
    </r>
    <r>
      <rPr>
        <b val="true"/>
        <vertAlign val="superscript"/>
        <sz val="9"/>
        <color rgb="FF000000"/>
        <rFont val="Times New Roman"/>
        <family val="1"/>
        <charset val="204"/>
      </rPr>
      <t xml:space="preserve">2</t>
    </r>
    <r>
      <rPr>
        <b val="true"/>
        <sz val="9"/>
        <color rgb="FF000000"/>
        <rFont val="Times New Roman"/>
        <family val="1"/>
        <charset val="204"/>
      </rPr>
      <t xml:space="preserve"> 
</t>
    </r>
    <r>
      <rPr>
        <i val="true"/>
        <sz val="9"/>
        <color rgb="FF000000"/>
        <rFont val="Times New Roman"/>
        <family val="1"/>
        <charset val="204"/>
      </rPr>
      <t xml:space="preserve">Материалы: Кабель с медными жилами ППГнг-HF 3х2,5</t>
    </r>
  </si>
  <si>
    <t xml:space="preserve">4.2.4</t>
  </si>
  <si>
    <r>
      <rPr>
        <b val="true"/>
        <sz val="9"/>
        <color rgb="FF000000"/>
        <rFont val="Times New Roman"/>
        <family val="1"/>
        <charset val="204"/>
      </rPr>
      <t xml:space="preserve">Прокладка кабеля 5х1,5 мм</t>
    </r>
    <r>
      <rPr>
        <b val="true"/>
        <vertAlign val="superscript"/>
        <sz val="9"/>
        <color rgb="FF000000"/>
        <rFont val="Times New Roman"/>
        <family val="1"/>
        <charset val="204"/>
      </rPr>
      <t xml:space="preserve">2
</t>
    </r>
    <r>
      <rPr>
        <i val="true"/>
        <sz val="9"/>
        <color rgb="FF000000"/>
        <rFont val="Times New Roman"/>
        <family val="1"/>
        <charset val="204"/>
      </rPr>
      <t xml:space="preserve">Материалы: Кабель с медными жилами ППГнг-HF 5х1,5</t>
    </r>
  </si>
  <si>
    <t xml:space="preserve">4.2.5</t>
  </si>
  <si>
    <r>
      <rPr>
        <b val="true"/>
        <sz val="9"/>
        <color rgb="FF000000"/>
        <rFont val="Times New Roman"/>
        <family val="1"/>
        <charset val="204"/>
      </rPr>
      <t xml:space="preserve">Прокладка кабеля 5х6 мм</t>
    </r>
    <r>
      <rPr>
        <b val="true"/>
        <vertAlign val="superscript"/>
        <sz val="9"/>
        <color rgb="FF000000"/>
        <rFont val="Times New Roman"/>
        <family val="1"/>
        <charset val="204"/>
      </rPr>
      <t xml:space="preserve">2</t>
    </r>
    <r>
      <rPr>
        <b val="true"/>
        <sz val="9"/>
        <color rgb="FF000000"/>
        <rFont val="Times New Roman"/>
        <family val="1"/>
        <charset val="204"/>
      </rPr>
      <t xml:space="preserve"> 
</t>
    </r>
    <r>
      <rPr>
        <i val="true"/>
        <sz val="9"/>
        <color rgb="FF000000"/>
        <rFont val="Times New Roman"/>
        <family val="1"/>
        <charset val="204"/>
      </rPr>
      <t xml:space="preserve">Материалы: Кабель с медными жилами ППГнг-HF 5х6</t>
    </r>
  </si>
  <si>
    <t xml:space="preserve">4.2.6</t>
  </si>
  <si>
    <r>
      <rPr>
        <b val="true"/>
        <sz val="9"/>
        <color rgb="FF000000"/>
        <rFont val="Times New Roman"/>
        <family val="1"/>
        <charset val="204"/>
      </rPr>
      <t xml:space="preserve">Прокладка кабеля 3х1,5 мм</t>
    </r>
    <r>
      <rPr>
        <b val="true"/>
        <vertAlign val="superscript"/>
        <sz val="9"/>
        <color rgb="FF000000"/>
        <rFont val="Times New Roman"/>
        <family val="1"/>
        <charset val="204"/>
      </rPr>
      <t xml:space="preserve">2
</t>
    </r>
    <r>
      <rPr>
        <i val="true"/>
        <sz val="9"/>
        <color rgb="FF000000"/>
        <rFont val="Times New Roman"/>
        <family val="1"/>
        <charset val="204"/>
      </rPr>
      <t xml:space="preserve">Материалы: Кабель с медными жилами ППГнг-FRHF 3х1,5</t>
    </r>
  </si>
  <si>
    <t xml:space="preserve">4.2.7</t>
  </si>
  <si>
    <r>
      <rPr>
        <b val="true"/>
        <sz val="9"/>
        <color rgb="FF000000"/>
        <rFont val="Times New Roman"/>
        <family val="1"/>
        <charset val="204"/>
      </rPr>
      <t xml:space="preserve">Прокладка кабеля 3х2,5 мм</t>
    </r>
    <r>
      <rPr>
        <b val="true"/>
        <vertAlign val="superscript"/>
        <sz val="9"/>
        <color rgb="FF000000"/>
        <rFont val="Times New Roman"/>
        <family val="1"/>
        <charset val="204"/>
      </rPr>
      <t xml:space="preserve">2
</t>
    </r>
    <r>
      <rPr>
        <i val="true"/>
        <sz val="9"/>
        <color rgb="FF000000"/>
        <rFont val="Times New Roman"/>
        <family val="1"/>
        <charset val="204"/>
      </rPr>
      <t xml:space="preserve">Материалы: Кабель с медными жилами ППГнг-FRHF 3х2,5</t>
    </r>
  </si>
  <si>
    <t xml:space="preserve">4.2.8</t>
  </si>
  <si>
    <r>
      <rPr>
        <b val="true"/>
        <sz val="9"/>
        <color rgb="FF000000"/>
        <rFont val="Times New Roman"/>
        <family val="1"/>
        <charset val="204"/>
      </rPr>
      <t xml:space="preserve">Прокладка кабеля 1х6 мм</t>
    </r>
    <r>
      <rPr>
        <b val="true"/>
        <vertAlign val="superscript"/>
        <sz val="9"/>
        <color rgb="FF000000"/>
        <rFont val="Times New Roman"/>
        <family val="1"/>
        <charset val="204"/>
      </rPr>
      <t xml:space="preserve">2
</t>
    </r>
    <r>
      <rPr>
        <i val="true"/>
        <sz val="9"/>
        <color rgb="FF000000"/>
        <rFont val="Times New Roman"/>
        <family val="1"/>
        <charset val="204"/>
      </rPr>
      <t xml:space="preserve">Материалы: Кабель с медными жилами ПВЗ 1х6</t>
    </r>
  </si>
  <si>
    <t xml:space="preserve">4.2.9</t>
  </si>
  <si>
    <r>
      <rPr>
        <b val="true"/>
        <sz val="9"/>
        <color rgb="FF000000"/>
        <rFont val="Times New Roman"/>
        <family val="1"/>
        <charset val="204"/>
      </rPr>
      <t xml:space="preserve">Монтаж трубы гофрированной
</t>
    </r>
    <r>
      <rPr>
        <i val="true"/>
        <sz val="9"/>
        <color rgb="FF000000"/>
        <rFont val="Times New Roman"/>
        <family val="1"/>
        <charset val="204"/>
      </rPr>
      <t xml:space="preserve">Материалы: Труба гофрированная ПВХ диаметр 20мм с протяжкой и клипасами</t>
    </r>
  </si>
  <si>
    <t xml:space="preserve">4.3</t>
  </si>
  <si>
    <t xml:space="preserve">Лотки, короба, кабель-каналы:</t>
  </si>
  <si>
    <t xml:space="preserve">4.3.1</t>
  </si>
  <si>
    <r>
      <rPr>
        <b val="true"/>
        <sz val="9"/>
        <rFont val="Times New Roman"/>
        <family val="1"/>
        <charset val="204"/>
      </rPr>
      <t xml:space="preserve">Прокладка кабель-каналов 100х50 мм (кассовые терминалы)
</t>
    </r>
    <r>
      <rPr>
        <i val="true"/>
        <sz val="9"/>
        <rFont val="Times New Roman"/>
        <family val="1"/>
        <charset val="204"/>
      </rPr>
      <t xml:space="preserve">Материалы: Кабель-канал Legrand 105х50мм, цвет белый, L=2м; саморезы в ассортименте </t>
    </r>
  </si>
  <si>
    <t xml:space="preserve">4.3.2</t>
  </si>
  <si>
    <r>
      <rPr>
        <b val="true"/>
        <sz val="9"/>
        <rFont val="Times New Roman"/>
        <family val="1"/>
        <charset val="204"/>
      </rPr>
      <t xml:space="preserve">Прокладка кабель-каналов 40х25 мм (пульты)
</t>
    </r>
    <r>
      <rPr>
        <i val="true"/>
        <sz val="9"/>
        <rFont val="Times New Roman"/>
        <family val="1"/>
        <charset val="204"/>
      </rPr>
      <t xml:space="preserve">Материалы: Кабель-канал Legrand 40х25мм, цвет белый, L=2м; саморезы в ассортименте </t>
    </r>
  </si>
  <si>
    <t xml:space="preserve">4.3.3</t>
  </si>
  <si>
    <r>
      <rPr>
        <b val="true"/>
        <sz val="9"/>
        <rFont val="Times New Roman"/>
        <family val="1"/>
        <charset val="204"/>
      </rPr>
      <t xml:space="preserve">Прокладка кабель-каналов 25х16 мм
</t>
    </r>
    <r>
      <rPr>
        <i val="true"/>
        <sz val="9"/>
        <rFont val="Times New Roman"/>
        <family val="1"/>
        <charset val="204"/>
      </rPr>
      <t xml:space="preserve">Материалы: Кабель-канал Legrand 25х16мм, цвет белый, L=2м; саморезы в ассортименте </t>
    </r>
  </si>
  <si>
    <t xml:space="preserve">4.3.4</t>
  </si>
  <si>
    <r>
      <rPr>
        <b val="true"/>
        <sz val="9"/>
        <rFont val="Times New Roman"/>
        <family val="1"/>
        <charset val="204"/>
      </rPr>
      <t xml:space="preserve">Монтаж перфорированного стального лотка с креплением 50х50х3000 мм
</t>
    </r>
    <r>
      <rPr>
        <i val="true"/>
        <sz val="9"/>
        <rFont val="Times New Roman"/>
        <family val="1"/>
        <charset val="204"/>
      </rPr>
      <t xml:space="preserve">Материалы: Лоток металлический перфорированный 50х50х3000 мм, s=0.7мм</t>
    </r>
  </si>
  <si>
    <t xml:space="preserve">4.3.5</t>
  </si>
  <si>
    <r>
      <rPr>
        <b val="true"/>
        <sz val="9"/>
        <rFont val="Times New Roman"/>
        <family val="1"/>
        <charset val="204"/>
      </rPr>
      <t xml:space="preserve">Монтаж перфорированного стального лотка с креплением 100х50х3000 мм
</t>
    </r>
    <r>
      <rPr>
        <i val="true"/>
        <sz val="9"/>
        <rFont val="Times New Roman"/>
        <family val="1"/>
        <charset val="204"/>
      </rPr>
      <t xml:space="preserve">Материалы: Лоток металлический перфорированный 100х50х3000 мм, s=0.7мм</t>
    </r>
  </si>
  <si>
    <t xml:space="preserve">4.3.6</t>
  </si>
  <si>
    <r>
      <rPr>
        <b val="true"/>
        <sz val="9"/>
        <rFont val="Times New Roman"/>
        <family val="1"/>
        <charset val="204"/>
      </rPr>
      <t xml:space="preserve">Монтаж перфорированного стального лотка с креплением 200х50х3000 мм
</t>
    </r>
    <r>
      <rPr>
        <i val="true"/>
        <sz val="9"/>
        <rFont val="Times New Roman"/>
        <family val="1"/>
        <charset val="204"/>
      </rPr>
      <t xml:space="preserve">Материалы: Лоток металлический перфорированный 200х50х3000 мм, s=0.8мм</t>
    </r>
  </si>
  <si>
    <t xml:space="preserve">4.3.7</t>
  </si>
  <si>
    <r>
      <rPr>
        <b val="true"/>
        <sz val="9"/>
        <rFont val="Times New Roman"/>
        <family val="1"/>
        <charset val="204"/>
      </rPr>
      <t xml:space="preserve">Монтаж перфорированного стального лотка с креплением 300х50х3000 мм, </t>
    </r>
    <r>
      <rPr>
        <b val="true"/>
        <sz val="9"/>
        <color rgb="FFFF0000"/>
        <rFont val="Times New Roman"/>
        <family val="1"/>
        <charset val="204"/>
      </rPr>
      <t xml:space="preserve">с</t>
    </r>
    <r>
      <rPr>
        <b val="true"/>
        <sz val="9"/>
        <rFont val="Times New Roman"/>
        <family val="1"/>
        <charset val="204"/>
      </rPr>
      <t xml:space="preserve"> </t>
    </r>
    <r>
      <rPr>
        <b val="true"/>
        <sz val="9"/>
        <color rgb="FFFF0000"/>
        <rFont val="Times New Roman"/>
        <family val="1"/>
        <charset val="204"/>
      </rPr>
      <t xml:space="preserve">перегородкой</t>
    </r>
    <r>
      <rPr>
        <b val="true"/>
        <sz val="9"/>
        <rFont val="Times New Roman"/>
        <family val="1"/>
        <charset val="204"/>
      </rPr>
      <t xml:space="preserve"> (с разделением силовых электрокабелей и слаботочных кабелей)
</t>
    </r>
    <r>
      <rPr>
        <i val="true"/>
        <sz val="9"/>
        <rFont val="Times New Roman"/>
        <family val="1"/>
        <charset val="204"/>
      </rPr>
      <t xml:space="preserve">Материалы: Лоток металлический перфорированный 300х50х3000 мм, s=0.8мм; перегородка для лотка металлическая, H=50мм, длина 3000мм</t>
    </r>
  </si>
  <si>
    <t xml:space="preserve">4.3.8</t>
  </si>
  <si>
    <r>
      <rPr>
        <b val="true"/>
        <sz val="9"/>
        <rFont val="Times New Roman"/>
        <family val="1"/>
        <charset val="204"/>
      </rPr>
      <t xml:space="preserve">Монтаж шпильки резьбовой М8 с креплением к потолку анкером
</t>
    </r>
    <r>
      <rPr>
        <i val="true"/>
        <sz val="9"/>
        <rFont val="Times New Roman"/>
        <family val="1"/>
        <charset val="204"/>
      </rPr>
      <t xml:space="preserve">Материалы: Шпилька М8 2 м для крепления лотка; анкеры в ассортименте; соединительные буксы для удлинения шпилек </t>
    </r>
  </si>
  <si>
    <t xml:space="preserve">4.3.9</t>
  </si>
  <si>
    <r>
      <rPr>
        <b val="true"/>
        <sz val="9"/>
        <rFont val="Times New Roman"/>
        <family val="1"/>
        <charset val="204"/>
      </rPr>
      <t xml:space="preserve">Монтаж траверсы монтажной
</t>
    </r>
    <r>
      <rPr>
        <i val="true"/>
        <sz val="9"/>
        <rFont val="Times New Roman"/>
        <family val="1"/>
        <charset val="204"/>
      </rPr>
      <t xml:space="preserve">Материалы: Траверса монтажная оцинкованная усиленная 20х30мм</t>
    </r>
  </si>
  <si>
    <t xml:space="preserve">4.3.10</t>
  </si>
  <si>
    <t xml:space="preserve">Крепежные материалы - метизы, шайбы, саморезы и т.п. </t>
  </si>
  <si>
    <t xml:space="preserve">4.4</t>
  </si>
  <si>
    <t xml:space="preserve">Световое оборудование:</t>
  </si>
  <si>
    <t xml:space="preserve">4.4.6</t>
  </si>
  <si>
    <r>
      <rPr>
        <b val="true"/>
        <sz val="9"/>
        <color rgb="FF000000"/>
        <rFont val="Times New Roman"/>
        <family val="1"/>
        <charset val="204"/>
      </rPr>
      <t xml:space="preserve">Комплексный монтаж с подключением единого блока бесперебойгого питания на аварийное освещение (с аккумуляторными батареями) (устанавливется около ВРУ)
</t>
    </r>
    <r>
      <rPr>
        <i val="true"/>
        <sz val="9"/>
        <color rgb="FF000000"/>
        <rFont val="Times New Roman"/>
        <family val="1"/>
        <charset val="204"/>
      </rPr>
      <t xml:space="preserve">Материалы: Источник бесперебойного питания Inelt Monolith E 2000LT</t>
    </r>
  </si>
  <si>
    <t xml:space="preserve">4.4.7</t>
  </si>
  <si>
    <r>
      <rPr>
        <b val="true"/>
        <sz val="9"/>
        <rFont val="Times New Roman"/>
        <family val="1"/>
        <charset val="204"/>
      </rPr>
      <t xml:space="preserve">Установка и подключение аккумуляторных батарей для ИБП
</t>
    </r>
    <r>
      <rPr>
        <i val="true"/>
        <sz val="9"/>
        <rFont val="Times New Roman"/>
        <family val="1"/>
        <charset val="204"/>
      </rPr>
      <t xml:space="preserve">Материалы: Аккумуляторные батареи Delta DTM 1226</t>
    </r>
  </si>
  <si>
    <t xml:space="preserve">4.4.8</t>
  </si>
  <si>
    <r>
      <rPr>
        <b val="true"/>
        <sz val="9"/>
        <rFont val="Times New Roman"/>
        <family val="1"/>
        <charset val="204"/>
      </rPr>
      <t xml:space="preserve">Сборка и монтаж стойки под ИБП с аккумуляторными батареями
</t>
    </r>
    <r>
      <rPr>
        <i val="true"/>
        <sz val="9"/>
        <rFont val="Times New Roman"/>
        <family val="1"/>
        <charset val="204"/>
      </rPr>
      <t xml:space="preserve">Материалы: Стойка под ИБП металлическая сборная</t>
    </r>
  </si>
  <si>
    <t xml:space="preserve">4.5</t>
  </si>
  <si>
    <t xml:space="preserve">Розетки, выключатели, силовые группы:</t>
  </si>
  <si>
    <t xml:space="preserve">4.5.1</t>
  </si>
  <si>
    <r>
      <rPr>
        <b val="true"/>
        <sz val="9"/>
        <rFont val="Times New Roman"/>
        <family val="1"/>
        <charset val="204"/>
      </rPr>
      <t xml:space="preserve">Установка выключателя наружного типа с подключением
</t>
    </r>
    <r>
      <rPr>
        <i val="true"/>
        <sz val="9"/>
        <rFont val="Times New Roman"/>
        <family val="1"/>
        <charset val="204"/>
      </rPr>
      <t xml:space="preserve">Материалы: Выключатель Schneider Electric 1-клавишный Этюд 10А, 220В, IP20 открытый, цвет белый</t>
    </r>
  </si>
  <si>
    <t xml:space="preserve">4.5.2</t>
  </si>
  <si>
    <r>
      <rPr>
        <b val="true"/>
        <sz val="9"/>
        <rFont val="Times New Roman"/>
        <family val="1"/>
        <charset val="204"/>
      </rPr>
      <t xml:space="preserve">Установка розетки наружного типа с подключением
</t>
    </r>
    <r>
      <rPr>
        <i val="true"/>
        <sz val="9"/>
        <rFont val="Times New Roman"/>
        <family val="1"/>
        <charset val="204"/>
      </rPr>
      <t xml:space="preserve">Материалы: Розетка Schneider Electric 2х2P+E со шторками Этюд, цвет белый; маркировка розеток 220В</t>
    </r>
  </si>
  <si>
    <t xml:space="preserve">4.5.3</t>
  </si>
  <si>
    <r>
      <rPr>
        <b val="true"/>
        <sz val="9"/>
        <rFont val="Times New Roman"/>
        <family val="1"/>
        <charset val="204"/>
      </rPr>
      <t xml:space="preserve">Установка коробки распределительной (распаячной) для открытой установки
</t>
    </r>
    <r>
      <rPr>
        <i val="true"/>
        <sz val="9"/>
        <rFont val="Times New Roman"/>
        <family val="1"/>
        <charset val="204"/>
      </rPr>
      <t xml:space="preserve">Материалы: Коробка монтажная распределительная 100х100х50мм для открытого монтажа, 7 вводов, IP55</t>
    </r>
  </si>
  <si>
    <t xml:space="preserve">4.5.4</t>
  </si>
  <si>
    <r>
      <rPr>
        <b val="true"/>
        <sz val="9"/>
        <rFont val="Times New Roman"/>
        <family val="1"/>
        <charset val="204"/>
      </rPr>
      <t xml:space="preserve">Монтаж опуска из металлической трубы типа "Джокер" на кассы
</t>
    </r>
    <r>
      <rPr>
        <i val="true"/>
        <sz val="9"/>
        <rFont val="Times New Roman"/>
        <family val="1"/>
        <charset val="204"/>
      </rPr>
      <t xml:space="preserve">Материалы: Труба хромированная типа "Джоккер" диаметр 25мм, L=3000мм</t>
    </r>
  </si>
  <si>
    <t xml:space="preserve">4.5.5</t>
  </si>
  <si>
    <r>
      <rPr>
        <b val="true"/>
        <sz val="9"/>
        <rFont val="Times New Roman"/>
        <family val="1"/>
        <charset val="204"/>
      </rPr>
      <t xml:space="preserve">Монтаж коробки уравнивания потенциалов
</t>
    </r>
    <r>
      <rPr>
        <i val="true"/>
        <sz val="9"/>
        <rFont val="Times New Roman"/>
        <family val="1"/>
        <charset val="204"/>
      </rPr>
      <t xml:space="preserve">Материалы: Коробка уравнивания потенциалов МПО "Электромонтаж"</t>
    </r>
  </si>
  <si>
    <t xml:space="preserve">4.5.6</t>
  </si>
  <si>
    <r>
      <rPr>
        <b val="true"/>
        <sz val="9"/>
        <rFont val="Times New Roman"/>
        <family val="1"/>
        <charset val="204"/>
      </rPr>
      <t xml:space="preserve">Подключение фанкойлов к электрощиту (ВРУ) (</t>
    </r>
    <r>
      <rPr>
        <b val="true"/>
        <sz val="9"/>
        <color rgb="FF0070C0"/>
        <rFont val="Times New Roman"/>
        <family val="1"/>
        <charset val="204"/>
      </rPr>
      <t xml:space="preserve">кабели учтены в разделе 4.2 "Кабельная продукция"</t>
    </r>
    <r>
      <rPr>
        <b val="true"/>
        <sz val="9"/>
        <rFont val="Times New Roman"/>
        <family val="1"/>
        <charset val="204"/>
      </rPr>
      <t xml:space="preserve">)</t>
    </r>
  </si>
  <si>
    <t xml:space="preserve">4.5.7</t>
  </si>
  <si>
    <t xml:space="preserve">Устройство временного электроснабжения и электроосвещения</t>
  </si>
  <si>
    <t xml:space="preserve">4.5.8</t>
  </si>
  <si>
    <t xml:space="preserve">Пуско-наладочные работы системы электроснабжения</t>
  </si>
  <si>
    <t xml:space="preserve">Итого по разделу 4:</t>
  </si>
  <si>
    <t xml:space="preserve">Вентиляция </t>
  </si>
  <si>
    <t xml:space="preserve">5.1</t>
  </si>
  <si>
    <r>
      <rPr>
        <b val="true"/>
        <sz val="9"/>
        <color rgb="FF000000"/>
        <rFont val="Times New Roman"/>
        <family val="1"/>
        <charset val="204"/>
      </rPr>
      <t xml:space="preserve">Монтаж воздуховода прямоугольного сечения из оцинкованной стали 250х250мм
</t>
    </r>
    <r>
      <rPr>
        <i val="true"/>
        <sz val="9"/>
        <color rgb="FF000000"/>
        <rFont val="Times New Roman"/>
        <family val="1"/>
        <charset val="204"/>
      </rPr>
      <t xml:space="preserve">Материалы: Воздуховоды прямоугольного сечения 250х250мм из тонколистовой оцинкованной стали 0,5мм; крепления для воздуховодов (хомуты, траверсы, болты, гайки, шайбы и т.п.)</t>
    </r>
  </si>
  <si>
    <t xml:space="preserve">5.2</t>
  </si>
  <si>
    <r>
      <rPr>
        <b val="true"/>
        <sz val="9"/>
        <color rgb="FF000000"/>
        <rFont val="Times New Roman"/>
        <family val="1"/>
        <charset val="204"/>
      </rPr>
      <t xml:space="preserve">Монтаж воздуховода прямоугольного сечения из оцинкованной стали 300х300мм
</t>
    </r>
    <r>
      <rPr>
        <i val="true"/>
        <sz val="9"/>
        <color rgb="FF000000"/>
        <rFont val="Times New Roman"/>
        <family val="1"/>
        <charset val="204"/>
      </rPr>
      <t xml:space="preserve">Материалы: Воздуховоды прямоугольного сечения 300х300мм из тонколистовой оцинкованной стали 0,5мм; крепления для воздуховодов (хомуты, траверсы, болты, гайки, шайбы и т.п.)</t>
    </r>
  </si>
  <si>
    <t xml:space="preserve">5.3</t>
  </si>
  <si>
    <r>
      <rPr>
        <b val="true"/>
        <sz val="9"/>
        <color rgb="FF000000"/>
        <rFont val="Times New Roman"/>
        <family val="1"/>
        <charset val="204"/>
      </rPr>
      <t xml:space="preserve">Монтаж воздуховода прямоугольного сечения из оцинкованной стали 400х400мм
</t>
    </r>
    <r>
      <rPr>
        <i val="true"/>
        <sz val="9"/>
        <color rgb="FF000000"/>
        <rFont val="Times New Roman"/>
        <family val="1"/>
        <charset val="204"/>
      </rPr>
      <t xml:space="preserve">Материалы: Воздуховоды прямоугольного сечения 400х400мм из тонколистовой оцинкованной стали 0,5мм; крепления для воздуховодов (хомуты, траверсы, болты, гайки, шайбы и т.п.)</t>
    </r>
  </si>
  <si>
    <t xml:space="preserve">5.4</t>
  </si>
  <si>
    <r>
      <rPr>
        <b val="true"/>
        <sz val="9"/>
        <color rgb="FF000000"/>
        <rFont val="Times New Roman"/>
        <family val="1"/>
        <charset val="204"/>
      </rPr>
      <t xml:space="preserve">Монтаж воздуховода прямоугольного сечения из оцинкованной стали 500х500мм
</t>
    </r>
    <r>
      <rPr>
        <i val="true"/>
        <sz val="9"/>
        <color rgb="FF000000"/>
        <rFont val="Times New Roman"/>
        <family val="1"/>
        <charset val="204"/>
      </rPr>
      <t xml:space="preserve">Материалы: Воздуховоды прямоугольного сечения 500х500мм из тонколистовой оцинкованной стали 0,5мм; крепления для воздуховодов (хомуты, траверсы, болты, гайки, шайбы и т.п.)</t>
    </r>
  </si>
  <si>
    <t xml:space="preserve">5.5</t>
  </si>
  <si>
    <r>
      <rPr>
        <b val="true"/>
        <sz val="9"/>
        <color rgb="FF000000"/>
        <rFont val="Times New Roman"/>
        <family val="1"/>
        <charset val="204"/>
      </rPr>
      <t xml:space="preserve">Монтаж воздуховода прямоугольного сечения из оцинкованной стали 500х800мм
</t>
    </r>
    <r>
      <rPr>
        <i val="true"/>
        <sz val="9"/>
        <color rgb="FF000000"/>
        <rFont val="Times New Roman"/>
        <family val="1"/>
        <charset val="204"/>
      </rPr>
      <t xml:space="preserve">Материалы: Воздуховоды прямоугольного сечения 500х800мм из тонколистовой оцинкованной стали 0,7мм; крепления для воздуховодов (хомуты, траверсы, болты, гайки, шайбы и т.п.)</t>
    </r>
  </si>
  <si>
    <t xml:space="preserve">5.6</t>
  </si>
  <si>
    <r>
      <rPr>
        <b val="true"/>
        <sz val="9"/>
        <color rgb="FF000000"/>
        <rFont val="Times New Roman"/>
        <family val="1"/>
        <charset val="204"/>
      </rPr>
      <t xml:space="preserve">Монтаж фасонных частей воздуховодов (отводы, тройники, переходы, врезки, заглушки и т.д.) из оцинкованной стали
</t>
    </r>
    <r>
      <rPr>
        <i val="true"/>
        <sz val="9"/>
        <color rgb="FF000000"/>
        <rFont val="Times New Roman"/>
        <family val="1"/>
        <charset val="204"/>
      </rPr>
      <t xml:space="preserve">Материалы: Фасонные части воздуховодов (отводы, тройники, переходы, врезки, заглушки и т.д.)из тонколистовой оцинкованной стали 0,5-0,7мм; крепления для фасонных частей (хомуты, траверсы, болты, гайки, шайбы и т.п.)</t>
    </r>
  </si>
  <si>
    <t xml:space="preserve">5.7</t>
  </si>
  <si>
    <r>
      <rPr>
        <b val="true"/>
        <sz val="9"/>
        <color rgb="FF000000"/>
        <rFont val="Times New Roman"/>
        <family val="1"/>
        <charset val="204"/>
      </rPr>
      <t xml:space="preserve">Монтаж круглого воздуховода из оцинкованной стали диаметром 180мм
</t>
    </r>
    <r>
      <rPr>
        <i val="true"/>
        <sz val="9"/>
        <color rgb="FF000000"/>
        <rFont val="Times New Roman"/>
        <family val="1"/>
        <charset val="204"/>
      </rPr>
      <t xml:space="preserve">Материалы: Воздуховоды круглого сечения d=180мм спирально-навивные из тонколистовой оцинкованной стали 0,5мм; соединительные элементы воздуховодов круглого сечения (ниппели); крепления для воздуховодов (хомуты, траверсы, болты, гайки, шайбы и т.п.)</t>
    </r>
  </si>
  <si>
    <t xml:space="preserve">5.8</t>
  </si>
  <si>
    <r>
      <rPr>
        <b val="true"/>
        <sz val="9"/>
        <color rgb="FF000000"/>
        <rFont val="Times New Roman"/>
        <family val="1"/>
        <charset val="204"/>
      </rPr>
      <t xml:space="preserve">Монтаж круглого воздуховода из оцинкованной стали диаметром 250мм
</t>
    </r>
    <r>
      <rPr>
        <i val="true"/>
        <sz val="9"/>
        <color rgb="FF000000"/>
        <rFont val="Times New Roman"/>
        <family val="1"/>
        <charset val="204"/>
      </rPr>
      <t xml:space="preserve">Материалы: Воздуховоды круглого сечения d=250мм спирально-навивные из тонколистовой оцинкованной стали 0,5мм; соединительные элементы воздуховодов круглого сечения (ниппели); крепления для воздуховодов (хомуты, траверсы, болты, гайки, шайбы и т.п.)</t>
    </r>
  </si>
  <si>
    <t xml:space="preserve">5.9</t>
  </si>
  <si>
    <r>
      <rPr>
        <b val="true"/>
        <sz val="9"/>
        <color rgb="FF000000"/>
        <rFont val="Times New Roman"/>
        <family val="1"/>
        <charset val="204"/>
      </rPr>
      <t xml:space="preserve">Изоляция воздуховодов и фасонных частей воздуховодов пенофолом
</t>
    </r>
    <r>
      <rPr>
        <i val="true"/>
        <sz val="9"/>
        <color rgb="FF000000"/>
        <rFont val="Times New Roman"/>
        <family val="1"/>
        <charset val="204"/>
      </rPr>
      <t xml:space="preserve">Материалы: Изоляция Пенофол 2000 фольгированный самоклеющийся тип С-10 толщ. 10мм</t>
    </r>
  </si>
  <si>
    <t xml:space="preserve">5.10</t>
  </si>
  <si>
    <r>
      <rPr>
        <b val="true"/>
        <sz val="9"/>
        <color rgb="FF000000"/>
        <rFont val="Times New Roman"/>
        <family val="1"/>
        <charset val="204"/>
      </rPr>
      <t xml:space="preserve">Монтаж дроссель-клапана прямоугольного сечения 400х400мм
</t>
    </r>
    <r>
      <rPr>
        <i val="true"/>
        <sz val="9"/>
        <color rgb="FF000000"/>
        <rFont val="Times New Roman"/>
        <family val="1"/>
        <charset val="204"/>
      </rPr>
      <t xml:space="preserve">Материалы: Дроссель-клапан прямоугольного сечения 400х400мм из оцинкованной стали с ручным управлением, на шинорейке</t>
    </r>
  </si>
  <si>
    <t xml:space="preserve">5.11</t>
  </si>
  <si>
    <r>
      <rPr>
        <b val="true"/>
        <sz val="9"/>
        <color rgb="FF000000"/>
        <rFont val="Times New Roman"/>
        <family val="1"/>
        <charset val="204"/>
      </rPr>
      <t xml:space="preserve">Монтаж дроссель-клапана прямоугольного сечения 500х800мм
</t>
    </r>
    <r>
      <rPr>
        <i val="true"/>
        <sz val="9"/>
        <color rgb="FF000000"/>
        <rFont val="Times New Roman"/>
        <family val="1"/>
        <charset val="204"/>
      </rPr>
      <t xml:space="preserve">Материалы: Дроссель-клапан прямоугольного сечения 500х800мм из оцинкованной стали с ручным управлением, на шинорейке</t>
    </r>
  </si>
  <si>
    <t xml:space="preserve">5.12</t>
  </si>
  <si>
    <r>
      <rPr>
        <b val="true"/>
        <sz val="9"/>
        <color rgb="FF000000"/>
        <rFont val="Times New Roman"/>
        <family val="1"/>
        <charset val="204"/>
      </rPr>
      <t xml:space="preserve">Монтаж диффузора потолочного размером 300х300мм с адаптером
</t>
    </r>
    <r>
      <rPr>
        <i val="true"/>
        <sz val="9"/>
        <color rgb="FF000000"/>
        <rFont val="Times New Roman"/>
        <family val="1"/>
        <charset val="204"/>
      </rPr>
      <t xml:space="preserve">Материалы: Диффузор потолочный ДП-4 300х300мм; адаптер к диффузору потолочному из оцинкованной стали 150х150мм h=200мм к ДП 300х300мм</t>
    </r>
  </si>
  <si>
    <t xml:space="preserve">5.13</t>
  </si>
  <si>
    <r>
      <rPr>
        <b val="true"/>
        <sz val="9"/>
        <color rgb="FF000000"/>
        <rFont val="Times New Roman"/>
        <family val="1"/>
        <charset val="204"/>
      </rPr>
      <t xml:space="preserve">Монтаж диффузора потолочного размером 600х600мм с адаптером
</t>
    </r>
    <r>
      <rPr>
        <i val="true"/>
        <sz val="9"/>
        <color rgb="FF000000"/>
        <rFont val="Times New Roman"/>
        <family val="1"/>
        <charset val="204"/>
      </rPr>
      <t xml:space="preserve">Материалы: Диффузор потолочный ДП-4 600х600мм; адаптер к диффузору потолочному из оцинкованной стали 450х450мм h=300мм к ДП 600х600мм</t>
    </r>
  </si>
  <si>
    <t xml:space="preserve">Итого по разделу 5:</t>
  </si>
  <si>
    <t xml:space="preserve">Кондиционирование</t>
  </si>
  <si>
    <t xml:space="preserve">6.1</t>
  </si>
  <si>
    <r>
      <rPr>
        <b val="true"/>
        <sz val="9"/>
        <color rgb="FF000000"/>
        <rFont val="Times New Roman"/>
        <family val="1"/>
        <charset val="204"/>
      </rPr>
      <t xml:space="preserve">Монтаж фанкойла кассетного (потолочного) типа мощностью 10 кВт с узлом обвязки и пуско-наладкой
</t>
    </r>
    <r>
      <rPr>
        <i val="true"/>
        <sz val="9"/>
        <color rgb="FF000000"/>
        <rFont val="Times New Roman"/>
        <family val="1"/>
        <charset val="204"/>
      </rPr>
      <t xml:space="preserve">Материалы: Кассетный фанкойл Lessar LSF-1200BM22; декоративная панель LZ-B4HF; поддон LZ-BDD42; дренажный поддон LZ-BDD42; беспроводной пульт управления LZ-KDP; узел обвязки с балансировочным клапаном, отсечными кранами, автоматическим воздухоотводчиком, трёхходовым клапаном и термостатом</t>
    </r>
  </si>
  <si>
    <t xml:space="preserve">6.2</t>
  </si>
  <si>
    <r>
      <rPr>
        <b val="true"/>
        <sz val="9"/>
        <color rgb="FF000000"/>
        <rFont val="Times New Roman"/>
        <family val="1"/>
        <charset val="204"/>
      </rPr>
      <t xml:space="preserve">Прокладка пластиковых труб диаметром 32мм
</t>
    </r>
    <r>
      <rPr>
        <i val="true"/>
        <sz val="9"/>
        <color rgb="FF000000"/>
        <rFont val="Times New Roman"/>
        <family val="1"/>
        <charset val="204"/>
      </rPr>
      <t xml:space="preserve">Материалы: Труба полипропиленовая PP-R SDR6 (PN20) d=32мм</t>
    </r>
  </si>
  <si>
    <t xml:space="preserve">6.3</t>
  </si>
  <si>
    <r>
      <rPr>
        <b val="true"/>
        <sz val="9"/>
        <color rgb="FF000000"/>
        <rFont val="Times New Roman"/>
        <family val="1"/>
        <charset val="204"/>
      </rPr>
      <t xml:space="preserve">Изоляция трубопровода диаметром 32мм изделиями из вспененного каучука
</t>
    </r>
    <r>
      <rPr>
        <i val="true"/>
        <sz val="9"/>
        <color rgb="FF000000"/>
        <rFont val="Times New Roman"/>
        <family val="1"/>
        <charset val="204"/>
      </rPr>
      <t xml:space="preserve">Материалы: Трубная изоляция K-Flex ST для труб 32/13</t>
    </r>
  </si>
  <si>
    <t xml:space="preserve">6.4</t>
  </si>
  <si>
    <r>
      <rPr>
        <b val="true"/>
        <sz val="9"/>
        <color rgb="FF000000"/>
        <rFont val="Times New Roman"/>
        <family val="1"/>
        <charset val="204"/>
      </rPr>
      <t xml:space="preserve">Прокладка дополнительного дренажа без короба
</t>
    </r>
    <r>
      <rPr>
        <i val="true"/>
        <sz val="9"/>
        <color rgb="FF000000"/>
        <rFont val="Times New Roman"/>
        <family val="1"/>
        <charset val="204"/>
      </rPr>
      <t xml:space="preserve">Материалы: Дренажная труба полипропиленовая PP-R SDR11 (PN10) d=32мм</t>
    </r>
  </si>
  <si>
    <t xml:space="preserve">6.5</t>
  </si>
  <si>
    <t xml:space="preserve">Крепежные материалы - кронштейны, шпильки, хомуты, метизы, болты, гайки, шайбы, саморезы, перфопрофиль, скотч, перфолента, герметик и т.п.</t>
  </si>
  <si>
    <t xml:space="preserve">Итого по разделу 6:</t>
  </si>
  <si>
    <t xml:space="preserve">Санитарно-технические работы</t>
  </si>
  <si>
    <t xml:space="preserve">7.1</t>
  </si>
  <si>
    <r>
      <rPr>
        <b val="true"/>
        <sz val="9"/>
        <rFont val="Times New Roman"/>
        <family val="1"/>
        <charset val="204"/>
      </rPr>
      <t xml:space="preserve">Монтаж раковины с пъедесталом
</t>
    </r>
    <r>
      <rPr>
        <i val="true"/>
        <sz val="9"/>
        <rFont val="Times New Roman"/>
        <family val="1"/>
        <charset val="204"/>
      </rPr>
      <t xml:space="preserve">Материалы: Раковина «Альфа» для тумбы «Глория/Лидия 55», цвет белый</t>
    </r>
  </si>
  <si>
    <t xml:space="preserve">7.2</t>
  </si>
  <si>
    <r>
      <rPr>
        <b val="true"/>
        <sz val="9"/>
        <rFont val="Times New Roman"/>
        <family val="1"/>
        <charset val="204"/>
      </rPr>
      <t xml:space="preserve">Монтаж смесителя с подводкой снизу
</t>
    </r>
    <r>
      <rPr>
        <i val="true"/>
        <sz val="9"/>
        <rFont val="Times New Roman"/>
        <family val="1"/>
        <charset val="204"/>
      </rPr>
      <t xml:space="preserve">Материалы: Смеситель для раковины Sensea Игги однорычажный с высоким изливом, цвет хром; гибкая подводка для воды 1/2", штуцер-гайка, 50 см</t>
    </r>
  </si>
  <si>
    <t xml:space="preserve">7.3</t>
  </si>
  <si>
    <r>
      <rPr>
        <b val="true"/>
        <sz val="9"/>
        <rFont val="Times New Roman"/>
        <family val="1"/>
        <charset val="204"/>
      </rPr>
      <t xml:space="preserve">Прокладка водопроводных полипропиленовых PPR армированных труб вн. диаметром 25 мм с врезкой в существующую систему ХВС
</t>
    </r>
    <r>
      <rPr>
        <i val="true"/>
        <sz val="9"/>
        <rFont val="Times New Roman"/>
        <family val="1"/>
        <charset val="204"/>
      </rPr>
      <t xml:space="preserve">Материалы: Труба PPR Rubis армированная стекловолокном, SDR6 20х3,4/4000 мм, БЕЛАЯ, Pro Aqua PA37008P; фитинги; крепление (анкеры, болты, шайбы, хомуты)</t>
    </r>
  </si>
  <si>
    <t xml:space="preserve">7.4</t>
  </si>
  <si>
    <r>
      <rPr>
        <b val="true"/>
        <sz val="9"/>
        <rFont val="Times New Roman"/>
        <family val="1"/>
        <charset val="204"/>
      </rPr>
      <t xml:space="preserve">Прокладка водопроводных полипропиленовых PPR армированных труб вн. диаметром 25 мм с врезкой в существующую систему ГВС
</t>
    </r>
    <r>
      <rPr>
        <i val="true"/>
        <sz val="9"/>
        <rFont val="Times New Roman"/>
        <family val="1"/>
        <charset val="204"/>
      </rPr>
      <t xml:space="preserve">Материалы: Труба PPR Rubis армированная стекловолокном, SDR6 20х3,4/4000 мм, БЕЛАЯ, Pro Aqua PA37008P; фитинги; крепление (анкеры, болты, шайбы, хомуты)</t>
    </r>
  </si>
  <si>
    <t xml:space="preserve">7.5</t>
  </si>
  <si>
    <r>
      <rPr>
        <b val="true"/>
        <sz val="9"/>
        <rFont val="Times New Roman"/>
        <family val="1"/>
        <charset val="204"/>
      </rPr>
      <t xml:space="preserve">Прокладка полипропиленовых PPR армированных труб под напорную систему канализации вн. диаметром до 40 мм с врезкой в действующую систему канализации
</t>
    </r>
    <r>
      <rPr>
        <i val="true"/>
        <sz val="9"/>
        <rFont val="Times New Roman"/>
        <family val="1"/>
        <charset val="204"/>
      </rPr>
      <t xml:space="preserve">Материалы: PPR труба полипропиленовая армированная алюминием PPR-Al 40/6.7; фитинги; крепление (анкеры, болты, шайбы, хомуты)</t>
    </r>
  </si>
  <si>
    <t xml:space="preserve">7.6</t>
  </si>
  <si>
    <r>
      <rPr>
        <b val="true"/>
        <sz val="9"/>
        <rFont val="Times New Roman"/>
        <family val="1"/>
        <charset val="204"/>
      </rPr>
      <t xml:space="preserve">Монтаж счётчика воды с подключением
</t>
    </r>
    <r>
      <rPr>
        <i val="true"/>
        <sz val="9"/>
        <rFont val="Times New Roman"/>
        <family val="1"/>
        <charset val="204"/>
      </rPr>
      <t xml:space="preserve">Материалы: Счётчик для холодной и горячей воды, н/н,1/2, "НОРМА"</t>
    </r>
  </si>
  <si>
    <t xml:space="preserve">7.7</t>
  </si>
  <si>
    <r>
      <rPr>
        <b val="true"/>
        <sz val="9"/>
        <color rgb="FF000000"/>
        <rFont val="Times New Roman"/>
        <family val="1"/>
        <charset val="204"/>
      </rPr>
      <t xml:space="preserve">Изоляция трубопровода диаметром 25мм
</t>
    </r>
    <r>
      <rPr>
        <i val="true"/>
        <sz val="9"/>
        <color rgb="FF000000"/>
        <rFont val="Times New Roman"/>
        <family val="1"/>
        <charset val="204"/>
      </rPr>
      <t xml:space="preserve">Материалы: Теплоизоляция K-Flex ST для труб 25/13</t>
    </r>
  </si>
  <si>
    <t xml:space="preserve">7.8</t>
  </si>
  <si>
    <r>
      <rPr>
        <b val="true"/>
        <sz val="9"/>
        <color rgb="FF000000"/>
        <rFont val="Times New Roman"/>
        <family val="1"/>
        <charset val="204"/>
      </rPr>
      <t xml:space="preserve">Изоляция трубопровода диаметром 40мм
</t>
    </r>
    <r>
      <rPr>
        <i val="true"/>
        <sz val="9"/>
        <color rgb="FF000000"/>
        <rFont val="Times New Roman"/>
        <family val="1"/>
        <charset val="204"/>
      </rPr>
      <t xml:space="preserve">Материалы: Теплоизоляция K-Flex ST для труб 42/13</t>
    </r>
  </si>
  <si>
    <t xml:space="preserve">7.9</t>
  </si>
  <si>
    <r>
      <rPr>
        <b val="true"/>
        <sz val="9"/>
        <color rgb="FF000000"/>
        <rFont val="Times New Roman"/>
        <family val="1"/>
        <charset val="204"/>
      </rPr>
      <t xml:space="preserve">Монтаж и подключение циркуляционного насоса для системы канализации
</t>
    </r>
    <r>
      <rPr>
        <i val="true"/>
        <sz val="9"/>
        <color rgb="FF000000"/>
        <rFont val="Times New Roman"/>
        <family val="1"/>
        <charset val="204"/>
      </rPr>
      <t xml:space="preserve">Материалы: Насос циркуляционный типа "Sololift"</t>
    </r>
  </si>
  <si>
    <t xml:space="preserve">Итого по разделу 7: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</si>
</sst>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,_₽_-;\-* #,##0.00,_₽_-;_-* \-??\ _₽_-;_-@_-"/>
    <numFmt numFmtId="166" formatCode="_-* #,##0.00_р_._-;\-* #,##0.00_р_._-;_-* \-??_р_._-;_-@_-"/>
    <numFmt numFmtId="167" formatCode="#,##0.00_р_."/>
    <numFmt numFmtId="168" formatCode="@"/>
    <numFmt numFmtId="169" formatCode="0.00"/>
    <numFmt numFmtId="170" formatCode="0"/>
  </numFmts>
  <fonts count="4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u val="single"/>
      <sz val="11"/>
      <color rgb="FF0000FF"/>
      <name val="Calibri"/>
      <family val="2"/>
      <charset val="204"/>
    </font>
    <font>
      <sz val="10"/>
      <name val="Arial Cyr"/>
      <family val="2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 val="true"/>
      <sz val="20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color rgb="FFFF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 val="true"/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i val="true"/>
      <sz val="9"/>
      <name val="Times New Roman"/>
      <family val="1"/>
      <charset val="204"/>
    </font>
    <font>
      <b val="true"/>
      <sz val="9"/>
      <color rgb="FF0070C0"/>
      <name val="Times New Roman"/>
      <family val="1"/>
      <charset val="204"/>
    </font>
    <font>
      <b val="true"/>
      <sz val="9"/>
      <color rgb="FFFF0000"/>
      <name val="Times New Roman"/>
      <family val="1"/>
      <charset val="204"/>
    </font>
    <font>
      <b val="true"/>
      <i val="true"/>
      <sz val="9"/>
      <color rgb="FFFF0000"/>
      <name val="Times New Roman"/>
      <family val="1"/>
      <charset val="204"/>
    </font>
    <font>
      <b val="true"/>
      <i val="true"/>
      <vertAlign val="superscript"/>
      <sz val="9"/>
      <color rgb="FFFF000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0"/>
      <color rgb="FFFF0000"/>
      <name val="Times New Roman"/>
      <family val="1"/>
      <charset val="204"/>
    </font>
    <font>
      <b val="true"/>
      <vertAlign val="superscript"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 val="true"/>
      <sz val="10.5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EEECE1"/>
      </patternFill>
    </fill>
    <fill>
      <patternFill patternType="solid">
        <fgColor rgb="FFEEECE1"/>
        <bgColor rgb="FFF2F2F2"/>
      </patternFill>
    </fill>
    <fill>
      <patternFill patternType="solid">
        <fgColor rgb="FFF2F2F2"/>
        <bgColor rgb="FFEEECE1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D9D9D9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</borders>
  <cellStyleXfs count="4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StyleXfs>
  <cellXfs count="1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0" xfId="27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2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2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27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7" fillId="0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27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23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8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4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25" fillId="4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6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6" fillId="5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6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6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6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0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6" borderId="3" xfId="3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6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4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36" fillId="4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7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2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5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5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0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5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6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0" borderId="3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3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3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8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37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7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7" fillId="7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9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1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2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7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2" fillId="7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4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0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0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0" xfId="2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0" borderId="3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3" xfId="2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3" fillId="2" borderId="3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3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27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26" fillId="0" borderId="1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2" xfId="27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3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Золотая смета" xfId="20" builtinId="53" customBuiltin="true"/>
    <cellStyle name="TableStyleLight1" xfId="21" builtinId="53" customBuiltin="true"/>
    <cellStyle name="TableStyleLight1 2" xfId="22" builtinId="53" customBuiltin="true"/>
    <cellStyle name="Гиперссылка 2" xfId="23" builtinId="53" customBuiltin="true"/>
    <cellStyle name="Обычный 10" xfId="24" builtinId="53" customBuiltin="true"/>
    <cellStyle name="Обычный 11" xfId="25" builtinId="53" customBuiltin="true"/>
    <cellStyle name="Обычный 12" xfId="26" builtinId="53" customBuiltin="true"/>
    <cellStyle name="Обычный 13" xfId="27" builtinId="53" customBuiltin="true"/>
    <cellStyle name="Обычный 2" xfId="28" builtinId="53" customBuiltin="true"/>
    <cellStyle name="Обычный 2 2" xfId="29" builtinId="53" customBuiltin="true"/>
    <cellStyle name="Обычный 2 3" xfId="30" builtinId="53" customBuiltin="true"/>
    <cellStyle name="Обычный 2_Магадель" xfId="31" builtinId="53" customBuiltin="true"/>
    <cellStyle name="Обычный 3" xfId="32" builtinId="53" customBuiltin="true"/>
    <cellStyle name="Обычный 3 2" xfId="33" builtinId="53" customBuiltin="true"/>
    <cellStyle name="Обычный 4" xfId="34" builtinId="53" customBuiltin="true"/>
    <cellStyle name="Обычный 5" xfId="35" builtinId="53" customBuiltin="true"/>
    <cellStyle name="Обычный 5 2" xfId="36" builtinId="53" customBuiltin="true"/>
    <cellStyle name="Обычный 6" xfId="37" builtinId="53" customBuiltin="true"/>
    <cellStyle name="Обычный 7" xfId="38" builtinId="53" customBuiltin="true"/>
    <cellStyle name="Обычный 8" xfId="39" builtinId="53" customBuiltin="true"/>
    <cellStyle name="Обычный 9" xfId="40" builtinId="53" customBuiltin="true"/>
    <cellStyle name="Обычный 9 2" xfId="41" builtinId="53" customBuiltin="true"/>
    <cellStyle name="Финансовый 2" xfId="42" builtinId="53" customBuiltin="true"/>
    <cellStyle name="Финансовый 2 2" xfId="4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8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87" activeCellId="0" sqref="B187"/>
    </sheetView>
  </sheetViews>
  <sheetFormatPr defaultRowHeight="12"/>
  <cols>
    <col collapsed="false" hidden="false" max="1" min="1" style="1" width="7.17813765182186"/>
    <col collapsed="false" hidden="false" max="2" min="2" style="1" width="67.7004048582996"/>
    <col collapsed="false" hidden="false" max="3" min="3" style="1" width="6.42914979757085"/>
    <col collapsed="false" hidden="false" max="4" min="4" style="2" width="8.89068825910931"/>
    <col collapsed="false" hidden="false" max="6" min="5" style="1" width="11.4615384615385"/>
    <col collapsed="false" hidden="false" max="8" min="7" style="1" width="14.4615384615385"/>
    <col collapsed="false" hidden="false" max="9" min="9" style="1" width="17.246963562753"/>
    <col collapsed="false" hidden="false" max="1025" min="10" style="1" width="9.10526315789474"/>
  </cols>
  <sheetData>
    <row r="1" s="3" customFormat="true" ht="12.8" hidden="false" customHeight="false" outlineLevel="0" collapsed="false">
      <c r="D1" s="4"/>
      <c r="E1" s="4"/>
      <c r="F1" s="4"/>
      <c r="G1" s="4"/>
      <c r="H1" s="4"/>
      <c r="I1" s="4"/>
    </row>
    <row r="2" s="3" customFormat="true" ht="13.8" hidden="false" customHeight="false" outlineLevel="0" collapsed="false">
      <c r="D2" s="2"/>
      <c r="E2" s="0"/>
      <c r="F2" s="0"/>
      <c r="G2" s="0"/>
      <c r="H2" s="0"/>
      <c r="I2" s="0"/>
    </row>
    <row r="3" customFormat="false" ht="15" hidden="false" customHeight="false" outlineLevel="0" collapsed="false">
      <c r="A3" s="3"/>
      <c r="B3" s="5"/>
      <c r="C3" s="6"/>
      <c r="D3" s="7"/>
      <c r="E3" s="8"/>
      <c r="F3" s="8"/>
      <c r="G3" s="8"/>
      <c r="H3" s="8"/>
      <c r="I3" s="8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3"/>
      <c r="B4" s="5"/>
      <c r="C4" s="6"/>
      <c r="D4" s="7"/>
      <c r="E4" s="8"/>
      <c r="F4" s="8"/>
      <c r="G4" s="8"/>
      <c r="H4" s="8"/>
      <c r="I4" s="8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3"/>
      <c r="B5" s="9"/>
      <c r="C5" s="6"/>
      <c r="D5" s="7"/>
      <c r="E5" s="8"/>
      <c r="F5" s="8"/>
      <c r="G5" s="8"/>
      <c r="H5" s="8"/>
      <c r="I5" s="8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3"/>
      <c r="B6" s="10"/>
      <c r="C6" s="6"/>
      <c r="D6" s="11"/>
      <c r="E6" s="12"/>
      <c r="F6" s="12"/>
      <c r="G6" s="12"/>
      <c r="H6" s="12"/>
      <c r="I6" s="12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3"/>
      <c r="B7" s="10"/>
      <c r="C7" s="6"/>
      <c r="D7" s="11"/>
      <c r="E7" s="12"/>
      <c r="F7" s="12"/>
      <c r="G7" s="12"/>
      <c r="H7" s="12"/>
      <c r="I7" s="12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3"/>
      <c r="B8" s="13"/>
      <c r="C8" s="6"/>
      <c r="D8" s="11"/>
      <c r="E8" s="12"/>
      <c r="F8" s="12"/>
      <c r="G8" s="12"/>
      <c r="H8" s="12"/>
      <c r="I8" s="12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3"/>
      <c r="B9" s="10"/>
      <c r="C9" s="6"/>
      <c r="D9" s="11"/>
      <c r="E9" s="12"/>
      <c r="F9" s="12"/>
      <c r="G9" s="12"/>
      <c r="H9" s="12"/>
      <c r="I9" s="12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8" hidden="false" customHeight="false" outlineLevel="0" collapsed="false">
      <c r="A10" s="3"/>
      <c r="B10" s="0"/>
      <c r="C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24.45" hidden="false" customHeight="false" outlineLevel="0" collapsed="false">
      <c r="A11" s="14"/>
      <c r="B11" s="14"/>
      <c r="C11" s="14"/>
      <c r="D11" s="14"/>
      <c r="E11" s="14"/>
      <c r="F11" s="14"/>
      <c r="G11" s="14"/>
      <c r="H11" s="14"/>
      <c r="I11" s="14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7.35" hidden="false" customHeight="false" outlineLevel="0" collapsed="false">
      <c r="A12" s="15"/>
      <c r="B12" s="15"/>
      <c r="C12" s="15"/>
      <c r="D12" s="15"/>
      <c r="E12" s="15"/>
      <c r="F12" s="15"/>
      <c r="G12" s="15"/>
      <c r="H12" s="15"/>
      <c r="I12" s="15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16"/>
      <c r="B14" s="16"/>
      <c r="C14" s="16"/>
      <c r="D14" s="16"/>
      <c r="E14" s="16"/>
      <c r="F14" s="16"/>
      <c r="G14" s="16"/>
      <c r="H14" s="16"/>
      <c r="I14" s="16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8" hidden="false" customHeight="false" outlineLevel="0" collapsed="false">
      <c r="A15" s="17"/>
      <c r="B15" s="17"/>
      <c r="C15" s="17"/>
      <c r="D15" s="17"/>
      <c r="E15" s="17"/>
      <c r="F15" s="17"/>
      <c r="G15" s="17"/>
      <c r="H15" s="17"/>
      <c r="I15" s="17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.75" hidden="false" customHeight="true" outlineLevel="0" collapsed="false">
      <c r="A16" s="18"/>
      <c r="B16" s="18"/>
      <c r="C16" s="18"/>
      <c r="D16" s="18"/>
      <c r="E16" s="18"/>
      <c r="F16" s="18"/>
      <c r="G16" s="18"/>
      <c r="H16" s="18"/>
      <c r="I16" s="18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false" outlineLevel="0" collapsed="false">
      <c r="A17" s="17"/>
      <c r="B17" s="17"/>
      <c r="C17" s="17"/>
      <c r="D17" s="17"/>
      <c r="E17" s="17"/>
      <c r="F17" s="17"/>
      <c r="G17" s="17"/>
      <c r="H17" s="17"/>
      <c r="I17" s="17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9" s="23" customFormat="true" ht="17.35" hidden="false" customHeight="false" outlineLevel="0" collapsed="false">
      <c r="A19" s="19"/>
      <c r="B19" s="20"/>
      <c r="C19" s="20"/>
      <c r="D19" s="20"/>
      <c r="E19" s="19"/>
      <c r="F19" s="21"/>
      <c r="G19" s="21"/>
      <c r="H19" s="21"/>
      <c r="I19" s="22"/>
    </row>
    <row r="20" customFormat="false" ht="12" hidden="false" customHeight="false" outlineLevel="0" collapsed="false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" hidden="false" customHeight="true" outlineLevel="0" collapsed="false">
      <c r="A21" s="24" t="s">
        <v>0</v>
      </c>
      <c r="B21" s="24" t="s">
        <v>1</v>
      </c>
      <c r="C21" s="24" t="s">
        <v>2</v>
      </c>
      <c r="D21" s="25" t="s">
        <v>3</v>
      </c>
      <c r="E21" s="24" t="s">
        <v>4</v>
      </c>
      <c r="F21" s="24"/>
      <c r="G21" s="24" t="s">
        <v>5</v>
      </c>
      <c r="H21" s="24"/>
      <c r="I21" s="24" t="s">
        <v>6</v>
      </c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" hidden="false" customHeight="false" outlineLevel="0" collapsed="false">
      <c r="A22" s="24"/>
      <c r="B22" s="24"/>
      <c r="C22" s="24"/>
      <c r="D22" s="25"/>
      <c r="E22" s="24" t="s">
        <v>7</v>
      </c>
      <c r="F22" s="24" t="s">
        <v>8</v>
      </c>
      <c r="G22" s="24" t="s">
        <v>7</v>
      </c>
      <c r="H22" s="24" t="s">
        <v>8</v>
      </c>
      <c r="I22" s="24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28" customFormat="true" ht="10.5" hidden="false" customHeight="false" outlineLevel="0" collapsed="false">
      <c r="A23" s="26" t="n">
        <v>1</v>
      </c>
      <c r="B23" s="26" t="n">
        <v>2</v>
      </c>
      <c r="C23" s="26" t="n">
        <v>3</v>
      </c>
      <c r="D23" s="27" t="n">
        <v>4</v>
      </c>
      <c r="E23" s="26" t="n">
        <v>5</v>
      </c>
      <c r="F23" s="26" t="n">
        <v>6</v>
      </c>
      <c r="G23" s="26" t="n">
        <v>7</v>
      </c>
      <c r="H23" s="26" t="n">
        <v>8</v>
      </c>
      <c r="I23" s="26" t="n">
        <v>9</v>
      </c>
    </row>
    <row r="24" customFormat="false" ht="14.25" hidden="false" customHeight="false" outlineLevel="0" collapsed="false">
      <c r="A24" s="29" t="n">
        <v>1</v>
      </c>
      <c r="B24" s="30" t="s">
        <v>9</v>
      </c>
      <c r="C24" s="31"/>
      <c r="D24" s="32"/>
      <c r="E24" s="33"/>
      <c r="F24" s="33"/>
      <c r="G24" s="33"/>
      <c r="H24" s="33"/>
      <c r="I24" s="33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" hidden="false" customHeight="false" outlineLevel="0" collapsed="false">
      <c r="A25" s="34"/>
      <c r="B25" s="35"/>
      <c r="C25" s="36"/>
      <c r="D25" s="37"/>
      <c r="E25" s="38"/>
      <c r="F25" s="39"/>
      <c r="G25" s="40"/>
      <c r="H25" s="40"/>
      <c r="I25" s="4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2" hidden="false" customHeight="false" outlineLevel="0" collapsed="false">
      <c r="A26" s="34"/>
      <c r="B26" s="35"/>
      <c r="C26" s="36"/>
      <c r="D26" s="37"/>
      <c r="E26" s="38"/>
      <c r="F26" s="39"/>
      <c r="G26" s="40"/>
      <c r="H26" s="40"/>
      <c r="I26" s="4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2" hidden="false" customHeight="false" outlineLevel="0" collapsed="false">
      <c r="A27" s="34"/>
      <c r="B27" s="35"/>
      <c r="C27" s="36"/>
      <c r="D27" s="37"/>
      <c r="E27" s="38"/>
      <c r="F27" s="39"/>
      <c r="G27" s="40"/>
      <c r="H27" s="40"/>
      <c r="I27" s="4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false" outlineLevel="0" collapsed="false">
      <c r="A28" s="34"/>
      <c r="B28" s="35"/>
      <c r="C28" s="36"/>
      <c r="D28" s="37"/>
      <c r="E28" s="38"/>
      <c r="F28" s="39"/>
      <c r="G28" s="40"/>
      <c r="H28" s="40"/>
      <c r="I28" s="4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2.75" hidden="false" customHeight="true" outlineLevel="0" collapsed="false">
      <c r="A29" s="41"/>
      <c r="B29" s="42" t="s">
        <v>10</v>
      </c>
      <c r="C29" s="42"/>
      <c r="D29" s="42"/>
      <c r="E29" s="42"/>
      <c r="F29" s="42"/>
      <c r="G29" s="43" t="n">
        <f aca="false">SUM(G25:G28)</f>
        <v>0</v>
      </c>
      <c r="H29" s="43" t="n">
        <f aca="false">SUM(H25:H28)</f>
        <v>0</v>
      </c>
      <c r="I29" s="43" t="n">
        <f aca="false">G29+H29</f>
        <v>0</v>
      </c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25" hidden="false" customHeight="false" outlineLevel="0" collapsed="false">
      <c r="A30" s="44" t="n">
        <v>2</v>
      </c>
      <c r="B30" s="30" t="s">
        <v>11</v>
      </c>
      <c r="C30" s="31"/>
      <c r="D30" s="32"/>
      <c r="E30" s="33"/>
      <c r="F30" s="33"/>
      <c r="G30" s="33"/>
      <c r="H30" s="33"/>
      <c r="I30" s="33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2" hidden="false" customHeight="false" outlineLevel="0" collapsed="false">
      <c r="A31" s="34"/>
      <c r="B31" s="45"/>
      <c r="C31" s="36"/>
      <c r="D31" s="46"/>
      <c r="E31" s="38"/>
      <c r="F31" s="39"/>
      <c r="G31" s="40"/>
      <c r="H31" s="40"/>
      <c r="I31" s="4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2" hidden="false" customHeight="false" outlineLevel="0" collapsed="false">
      <c r="A32" s="34"/>
      <c r="B32" s="45"/>
      <c r="C32" s="36"/>
      <c r="D32" s="47"/>
      <c r="E32" s="38"/>
      <c r="F32" s="39"/>
      <c r="G32" s="40"/>
      <c r="H32" s="40"/>
      <c r="I32" s="4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75" hidden="false" customHeight="true" outlineLevel="0" collapsed="false">
      <c r="A33" s="41"/>
      <c r="B33" s="42" t="s">
        <v>12</v>
      </c>
      <c r="C33" s="42"/>
      <c r="D33" s="42"/>
      <c r="E33" s="42"/>
      <c r="F33" s="42"/>
      <c r="G33" s="43" t="n">
        <f aca="false">SUM(G31:G32)</f>
        <v>0</v>
      </c>
      <c r="H33" s="43" t="n">
        <f aca="false">SUM(H31:H32)</f>
        <v>0</v>
      </c>
      <c r="I33" s="43" t="n">
        <f aca="false">G33+H33</f>
        <v>0</v>
      </c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4.25" hidden="false" customHeight="false" outlineLevel="0" collapsed="false">
      <c r="A34" s="44" t="n">
        <v>3</v>
      </c>
      <c r="B34" s="30" t="s">
        <v>13</v>
      </c>
      <c r="C34" s="31"/>
      <c r="D34" s="32"/>
      <c r="E34" s="33"/>
      <c r="F34" s="33"/>
      <c r="G34" s="33"/>
      <c r="H34" s="33"/>
      <c r="I34" s="33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53" customFormat="true" ht="12.75" hidden="false" customHeight="false" outlineLevel="0" collapsed="false">
      <c r="A35" s="48" t="s">
        <v>14</v>
      </c>
      <c r="B35" s="49" t="s">
        <v>15</v>
      </c>
      <c r="C35" s="50"/>
      <c r="D35" s="51"/>
      <c r="E35" s="52"/>
      <c r="F35" s="52"/>
      <c r="G35" s="52"/>
      <c r="H35" s="52"/>
      <c r="I35" s="52"/>
    </row>
    <row r="36" s="56" customFormat="true" ht="24" hidden="false" customHeight="false" outlineLevel="0" collapsed="false">
      <c r="A36" s="34" t="s">
        <v>16</v>
      </c>
      <c r="B36" s="54" t="s">
        <v>17</v>
      </c>
      <c r="C36" s="36" t="s">
        <v>18</v>
      </c>
      <c r="D36" s="55" t="n">
        <f aca="false">D37</f>
        <v>50</v>
      </c>
      <c r="E36" s="38"/>
      <c r="F36" s="38"/>
      <c r="G36" s="40"/>
      <c r="H36" s="40"/>
      <c r="I36" s="40"/>
    </row>
    <row r="37" customFormat="false" ht="24" hidden="false" customHeight="false" outlineLevel="0" collapsed="false">
      <c r="A37" s="34" t="s">
        <v>19</v>
      </c>
      <c r="B37" s="57" t="s">
        <v>20</v>
      </c>
      <c r="C37" s="36" t="s">
        <v>18</v>
      </c>
      <c r="D37" s="55" t="n">
        <v>50</v>
      </c>
      <c r="E37" s="38"/>
      <c r="F37" s="38"/>
      <c r="G37" s="40"/>
      <c r="H37" s="40"/>
      <c r="I37" s="4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false" outlineLevel="0" collapsed="false">
      <c r="A38" s="34" t="s">
        <v>21</v>
      </c>
      <c r="B38" s="54" t="s">
        <v>22</v>
      </c>
      <c r="C38" s="36" t="s">
        <v>18</v>
      </c>
      <c r="D38" s="47" t="n">
        <v>1192</v>
      </c>
      <c r="E38" s="38"/>
      <c r="F38" s="38"/>
      <c r="G38" s="40"/>
      <c r="H38" s="40"/>
      <c r="I38" s="4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48" hidden="false" customHeight="false" outlineLevel="0" collapsed="false">
      <c r="A39" s="34" t="s">
        <v>23</v>
      </c>
      <c r="B39" s="57" t="s">
        <v>24</v>
      </c>
      <c r="C39" s="36" t="s">
        <v>18</v>
      </c>
      <c r="D39" s="58" t="n">
        <v>1192</v>
      </c>
      <c r="E39" s="38"/>
      <c r="F39" s="38"/>
      <c r="G39" s="40"/>
      <c r="H39" s="40"/>
      <c r="I39" s="4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60" hidden="false" customHeight="false" outlineLevel="0" collapsed="false">
      <c r="A40" s="34" t="s">
        <v>25</v>
      </c>
      <c r="B40" s="59" t="s">
        <v>26</v>
      </c>
      <c r="C40" s="37" t="s">
        <v>27</v>
      </c>
      <c r="D40" s="58" t="n">
        <v>117</v>
      </c>
      <c r="E40" s="38"/>
      <c r="F40" s="38"/>
      <c r="G40" s="40"/>
      <c r="H40" s="40"/>
      <c r="I40" s="4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84" hidden="false" customHeight="false" outlineLevel="0" collapsed="false">
      <c r="A41" s="34" t="s">
        <v>28</v>
      </c>
      <c r="B41" s="59" t="s">
        <v>29</v>
      </c>
      <c r="C41" s="37" t="s">
        <v>27</v>
      </c>
      <c r="D41" s="58" t="n">
        <v>46</v>
      </c>
      <c r="E41" s="38"/>
      <c r="F41" s="38"/>
      <c r="G41" s="40"/>
      <c r="H41" s="40"/>
      <c r="I41" s="4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53" customFormat="true" ht="12.75" hidden="false" customHeight="false" outlineLevel="0" collapsed="false">
      <c r="A42" s="48" t="s">
        <v>30</v>
      </c>
      <c r="B42" s="49" t="s">
        <v>31</v>
      </c>
      <c r="C42" s="50"/>
      <c r="D42" s="51"/>
      <c r="E42" s="52"/>
      <c r="F42" s="52"/>
      <c r="G42" s="52"/>
      <c r="H42" s="52"/>
      <c r="I42" s="52"/>
    </row>
    <row r="43" s="3" customFormat="true" ht="133.5" hidden="false" customHeight="false" outlineLevel="0" collapsed="false">
      <c r="A43" s="34" t="s">
        <v>32</v>
      </c>
      <c r="B43" s="54" t="s">
        <v>33</v>
      </c>
      <c r="C43" s="36" t="s">
        <v>18</v>
      </c>
      <c r="D43" s="47" t="n">
        <f aca="false">36.6*10.2</f>
        <v>373.32</v>
      </c>
      <c r="E43" s="60"/>
      <c r="F43" s="60"/>
      <c r="G43" s="40"/>
      <c r="H43" s="40"/>
      <c r="I43" s="40"/>
    </row>
    <row r="44" s="3" customFormat="true" ht="84" hidden="false" customHeight="false" outlineLevel="0" collapsed="false">
      <c r="A44" s="34" t="s">
        <v>34</v>
      </c>
      <c r="B44" s="61" t="s">
        <v>35</v>
      </c>
      <c r="C44" s="36" t="s">
        <v>18</v>
      </c>
      <c r="D44" s="47" t="n">
        <f aca="false">(8.8+3.2+2.9+2.8)*4</f>
        <v>70.8</v>
      </c>
      <c r="E44" s="60"/>
      <c r="F44" s="60"/>
      <c r="G44" s="40"/>
      <c r="H44" s="40"/>
      <c r="I44" s="40"/>
    </row>
    <row r="45" customFormat="false" ht="24" hidden="false" customHeight="false" outlineLevel="0" collapsed="false">
      <c r="A45" s="34" t="s">
        <v>36</v>
      </c>
      <c r="B45" s="45" t="s">
        <v>37</v>
      </c>
      <c r="C45" s="36" t="s">
        <v>18</v>
      </c>
      <c r="D45" s="58" t="n">
        <f aca="false">(D43+D44)*2*2</f>
        <v>1776.48</v>
      </c>
      <c r="E45" s="60"/>
      <c r="F45" s="60"/>
      <c r="G45" s="40"/>
      <c r="H45" s="40"/>
      <c r="I45" s="4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s="63" customFormat="true" ht="36" hidden="false" customHeight="false" outlineLevel="0" collapsed="false">
      <c r="A46" s="34" t="s">
        <v>38</v>
      </c>
      <c r="B46" s="62" t="s">
        <v>39</v>
      </c>
      <c r="C46" s="36" t="s">
        <v>18</v>
      </c>
      <c r="D46" s="58" t="n">
        <f aca="false">D45</f>
        <v>1776.48</v>
      </c>
      <c r="E46" s="60"/>
      <c r="F46" s="60"/>
      <c r="G46" s="40"/>
      <c r="H46" s="40"/>
      <c r="I46" s="40"/>
    </row>
    <row r="47" s="63" customFormat="true" ht="24" hidden="false" customHeight="false" outlineLevel="0" collapsed="false">
      <c r="A47" s="34" t="s">
        <v>40</v>
      </c>
      <c r="B47" s="45" t="s">
        <v>41</v>
      </c>
      <c r="C47" s="36" t="s">
        <v>18</v>
      </c>
      <c r="D47" s="58" t="n">
        <f aca="false">D48+D49</f>
        <v>1176.8</v>
      </c>
      <c r="E47" s="60"/>
      <c r="F47" s="60"/>
      <c r="G47" s="40"/>
      <c r="H47" s="40"/>
      <c r="I47" s="40"/>
    </row>
    <row r="48" customFormat="false" ht="48" hidden="false" customHeight="false" outlineLevel="0" collapsed="false">
      <c r="A48" s="34" t="s">
        <v>42</v>
      </c>
      <c r="B48" s="45" t="s">
        <v>43</v>
      </c>
      <c r="C48" s="36" t="s">
        <v>18</v>
      </c>
      <c r="D48" s="64" t="n">
        <f aca="false">((131)*4)+(26*4)</f>
        <v>628</v>
      </c>
      <c r="E48" s="60"/>
      <c r="F48" s="60"/>
      <c r="G48" s="40"/>
      <c r="H48" s="40"/>
      <c r="I48" s="4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60" hidden="false" customHeight="false" outlineLevel="0" collapsed="false">
      <c r="A49" s="34" t="s">
        <v>44</v>
      </c>
      <c r="B49" s="45" t="s">
        <v>45</v>
      </c>
      <c r="C49" s="36" t="s">
        <v>18</v>
      </c>
      <c r="D49" s="64" t="n">
        <f aca="false">((72)*5)+((11.6+11.6+12.3+11.7)*4)</f>
        <v>548.8</v>
      </c>
      <c r="E49" s="60"/>
      <c r="F49" s="60"/>
      <c r="G49" s="40"/>
      <c r="H49" s="40"/>
      <c r="I49" s="4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false" outlineLevel="0" collapsed="false">
      <c r="A50" s="34" t="s">
        <v>46</v>
      </c>
      <c r="B50" s="57" t="s">
        <v>47</v>
      </c>
      <c r="C50" s="37" t="s">
        <v>27</v>
      </c>
      <c r="D50" s="47" t="n">
        <f aca="false">22*2.7</f>
        <v>59.4</v>
      </c>
      <c r="E50" s="60"/>
      <c r="F50" s="60"/>
      <c r="G50" s="40"/>
      <c r="H50" s="40"/>
      <c r="I50" s="4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53" customFormat="true" ht="12.75" hidden="false" customHeight="false" outlineLevel="0" collapsed="false">
      <c r="A51" s="48" t="s">
        <v>48</v>
      </c>
      <c r="B51" s="49" t="s">
        <v>49</v>
      </c>
      <c r="C51" s="50"/>
      <c r="D51" s="51"/>
      <c r="E51" s="52"/>
      <c r="F51" s="52"/>
      <c r="G51" s="52"/>
      <c r="H51" s="52"/>
      <c r="I51" s="52"/>
    </row>
    <row r="52" s="63" customFormat="true" ht="72" hidden="false" customHeight="false" outlineLevel="0" collapsed="false">
      <c r="A52" s="34" t="s">
        <v>50</v>
      </c>
      <c r="B52" s="54" t="s">
        <v>51</v>
      </c>
      <c r="C52" s="37" t="s">
        <v>52</v>
      </c>
      <c r="D52" s="37" t="n">
        <f aca="false">D53+D54</f>
        <v>2</v>
      </c>
      <c r="E52" s="60"/>
      <c r="F52" s="60"/>
      <c r="G52" s="40"/>
      <c r="H52" s="40"/>
      <c r="I52" s="40"/>
    </row>
    <row r="53" s="63" customFormat="true" ht="84" hidden="false" customHeight="false" outlineLevel="0" collapsed="false">
      <c r="A53" s="34" t="s">
        <v>53</v>
      </c>
      <c r="B53" s="45" t="s">
        <v>54</v>
      </c>
      <c r="C53" s="37" t="s">
        <v>52</v>
      </c>
      <c r="D53" s="37" t="n">
        <v>1</v>
      </c>
      <c r="E53" s="60"/>
      <c r="F53" s="60"/>
      <c r="G53" s="40"/>
      <c r="H53" s="40"/>
      <c r="I53" s="40"/>
    </row>
    <row r="54" s="63" customFormat="true" ht="84" hidden="false" customHeight="false" outlineLevel="0" collapsed="false">
      <c r="A54" s="34" t="s">
        <v>55</v>
      </c>
      <c r="B54" s="45" t="s">
        <v>56</v>
      </c>
      <c r="C54" s="37" t="s">
        <v>52</v>
      </c>
      <c r="D54" s="37" t="n">
        <v>1</v>
      </c>
      <c r="E54" s="60"/>
      <c r="F54" s="60"/>
      <c r="G54" s="40"/>
      <c r="H54" s="40"/>
      <c r="I54" s="40"/>
    </row>
    <row r="55" s="63" customFormat="true" ht="24" hidden="false" customHeight="false" outlineLevel="0" collapsed="false">
      <c r="A55" s="34" t="s">
        <v>57</v>
      </c>
      <c r="B55" s="45" t="s">
        <v>58</v>
      </c>
      <c r="C55" s="37" t="s">
        <v>52</v>
      </c>
      <c r="D55" s="37" t="n">
        <f aca="false">D53+D54</f>
        <v>2</v>
      </c>
      <c r="E55" s="60"/>
      <c r="F55" s="60"/>
      <c r="G55" s="40"/>
      <c r="H55" s="40"/>
      <c r="I55" s="40"/>
    </row>
    <row r="56" s="63" customFormat="true" ht="60" hidden="false" customHeight="false" outlineLevel="0" collapsed="false">
      <c r="A56" s="34" t="s">
        <v>59</v>
      </c>
      <c r="B56" s="54" t="s">
        <v>60</v>
      </c>
      <c r="C56" s="37" t="s">
        <v>52</v>
      </c>
      <c r="D56" s="37" t="n">
        <v>4</v>
      </c>
      <c r="E56" s="60"/>
      <c r="F56" s="60"/>
      <c r="G56" s="40"/>
      <c r="H56" s="40"/>
      <c r="I56" s="40"/>
    </row>
    <row r="57" customFormat="false" ht="24" hidden="false" customHeight="false" outlineLevel="0" collapsed="false">
      <c r="A57" s="34" t="s">
        <v>61</v>
      </c>
      <c r="B57" s="45" t="s">
        <v>62</v>
      </c>
      <c r="C57" s="37" t="s">
        <v>52</v>
      </c>
      <c r="D57" s="37" t="n">
        <f aca="false">D56</f>
        <v>4</v>
      </c>
      <c r="E57" s="60"/>
      <c r="F57" s="60"/>
      <c r="G57" s="40"/>
      <c r="H57" s="40"/>
      <c r="I57" s="4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s="53" customFormat="true" ht="12.75" hidden="false" customHeight="false" outlineLevel="0" collapsed="false">
      <c r="A58" s="48" t="s">
        <v>63</v>
      </c>
      <c r="B58" s="49" t="s">
        <v>64</v>
      </c>
      <c r="C58" s="50"/>
      <c r="D58" s="51"/>
      <c r="E58" s="52"/>
      <c r="F58" s="52"/>
      <c r="G58" s="52"/>
      <c r="H58" s="52"/>
      <c r="I58" s="52"/>
    </row>
    <row r="59" s="3" customFormat="true" ht="36" hidden="false" customHeight="false" outlineLevel="0" collapsed="false">
      <c r="A59" s="34" t="s">
        <v>65</v>
      </c>
      <c r="B59" s="57" t="s">
        <v>66</v>
      </c>
      <c r="C59" s="37" t="s">
        <v>67</v>
      </c>
      <c r="D59" s="47" t="n">
        <v>400</v>
      </c>
      <c r="E59" s="60"/>
      <c r="F59" s="60"/>
      <c r="G59" s="40"/>
      <c r="H59" s="40"/>
      <c r="I59" s="40"/>
    </row>
    <row r="60" customFormat="false" ht="12.75" hidden="false" customHeight="true" outlineLevel="0" collapsed="false">
      <c r="A60" s="65"/>
      <c r="B60" s="66" t="s">
        <v>68</v>
      </c>
      <c r="C60" s="66"/>
      <c r="D60" s="66"/>
      <c r="E60" s="66"/>
      <c r="F60" s="66"/>
      <c r="G60" s="67" t="n">
        <f aca="false">SUM(G36:G59)</f>
        <v>0</v>
      </c>
      <c r="H60" s="67" t="n">
        <f aca="false">SUM(H36:H59)</f>
        <v>0</v>
      </c>
      <c r="I60" s="67" t="n">
        <f aca="false">G60+H60</f>
        <v>0</v>
      </c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4.25" hidden="false" customHeight="false" outlineLevel="0" collapsed="false">
      <c r="A61" s="68" t="n">
        <v>4</v>
      </c>
      <c r="B61" s="69" t="s">
        <v>69</v>
      </c>
      <c r="C61" s="70"/>
      <c r="D61" s="32"/>
      <c r="E61" s="71"/>
      <c r="F61" s="71"/>
      <c r="G61" s="71"/>
      <c r="H61" s="71"/>
      <c r="I61" s="71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56" customFormat="true" ht="12.75" hidden="false" customHeight="false" outlineLevel="0" collapsed="false">
      <c r="A62" s="72" t="s">
        <v>70</v>
      </c>
      <c r="B62" s="73" t="s">
        <v>71</v>
      </c>
      <c r="C62" s="74"/>
      <c r="D62" s="75"/>
      <c r="E62" s="76"/>
      <c r="F62" s="76"/>
      <c r="G62" s="76"/>
      <c r="H62" s="76"/>
      <c r="I62" s="76"/>
    </row>
    <row r="63" s="53" customFormat="true" ht="12.75" hidden="false" customHeight="false" outlineLevel="0" collapsed="false">
      <c r="A63" s="48" t="s">
        <v>72</v>
      </c>
      <c r="B63" s="49" t="s">
        <v>73</v>
      </c>
      <c r="C63" s="50"/>
      <c r="D63" s="51"/>
      <c r="E63" s="52"/>
      <c r="F63" s="52"/>
      <c r="G63" s="52"/>
      <c r="H63" s="52"/>
      <c r="I63" s="52"/>
    </row>
    <row r="64" s="56" customFormat="true" ht="72" hidden="false" customHeight="false" outlineLevel="0" collapsed="false">
      <c r="A64" s="77" t="s">
        <v>74</v>
      </c>
      <c r="B64" s="54" t="s">
        <v>75</v>
      </c>
      <c r="C64" s="78" t="s">
        <v>76</v>
      </c>
      <c r="D64" s="79" t="n">
        <v>1</v>
      </c>
      <c r="E64" s="38"/>
      <c r="F64" s="38"/>
      <c r="G64" s="80"/>
      <c r="H64" s="80"/>
      <c r="I64" s="80"/>
    </row>
    <row r="65" s="56" customFormat="true" ht="24" hidden="false" customHeight="false" outlineLevel="0" collapsed="false">
      <c r="A65" s="77" t="s">
        <v>77</v>
      </c>
      <c r="B65" s="54" t="s">
        <v>78</v>
      </c>
      <c r="C65" s="78" t="s">
        <v>52</v>
      </c>
      <c r="D65" s="79" t="n">
        <v>6</v>
      </c>
      <c r="E65" s="38"/>
      <c r="F65" s="38"/>
      <c r="G65" s="80"/>
      <c r="H65" s="80"/>
      <c r="I65" s="80"/>
    </row>
    <row r="66" s="56" customFormat="true" ht="48" hidden="false" customHeight="false" outlineLevel="0" collapsed="false">
      <c r="A66" s="77" t="s">
        <v>79</v>
      </c>
      <c r="B66" s="54" t="s">
        <v>80</v>
      </c>
      <c r="C66" s="78" t="s">
        <v>52</v>
      </c>
      <c r="D66" s="79" t="n">
        <v>1</v>
      </c>
      <c r="E66" s="38"/>
      <c r="F66" s="38"/>
      <c r="G66" s="80"/>
      <c r="H66" s="80"/>
      <c r="I66" s="80"/>
    </row>
    <row r="67" s="56" customFormat="true" ht="36" hidden="false" customHeight="false" outlineLevel="0" collapsed="false">
      <c r="A67" s="77" t="s">
        <v>81</v>
      </c>
      <c r="B67" s="54" t="s">
        <v>82</v>
      </c>
      <c r="C67" s="78" t="s">
        <v>52</v>
      </c>
      <c r="D67" s="79" t="n">
        <v>1</v>
      </c>
      <c r="E67" s="38"/>
      <c r="F67" s="38"/>
      <c r="G67" s="80"/>
      <c r="H67" s="80"/>
      <c r="I67" s="80"/>
    </row>
    <row r="68" s="56" customFormat="true" ht="48" hidden="false" customHeight="false" outlineLevel="0" collapsed="false">
      <c r="A68" s="77" t="s">
        <v>83</v>
      </c>
      <c r="B68" s="54" t="s">
        <v>84</v>
      </c>
      <c r="C68" s="78" t="s">
        <v>52</v>
      </c>
      <c r="D68" s="79" t="n">
        <v>1</v>
      </c>
      <c r="E68" s="38"/>
      <c r="F68" s="38"/>
      <c r="G68" s="80"/>
      <c r="H68" s="80"/>
      <c r="I68" s="80"/>
    </row>
    <row r="69" s="56" customFormat="true" ht="48" hidden="false" customHeight="false" outlineLevel="0" collapsed="false">
      <c r="A69" s="77" t="s">
        <v>85</v>
      </c>
      <c r="B69" s="54" t="s">
        <v>86</v>
      </c>
      <c r="C69" s="81" t="s">
        <v>52</v>
      </c>
      <c r="D69" s="82" t="n">
        <v>12</v>
      </c>
      <c r="E69" s="38"/>
      <c r="F69" s="38"/>
      <c r="G69" s="80"/>
      <c r="H69" s="80"/>
      <c r="I69" s="80"/>
    </row>
    <row r="70" s="56" customFormat="true" ht="24" hidden="false" customHeight="false" outlineLevel="0" collapsed="false">
      <c r="A70" s="77" t="s">
        <v>87</v>
      </c>
      <c r="B70" s="54" t="s">
        <v>88</v>
      </c>
      <c r="C70" s="81" t="s">
        <v>52</v>
      </c>
      <c r="D70" s="82" t="n">
        <v>2</v>
      </c>
      <c r="E70" s="38"/>
      <c r="F70" s="38"/>
      <c r="G70" s="80"/>
      <c r="H70" s="80"/>
      <c r="I70" s="80"/>
    </row>
    <row r="71" s="56" customFormat="true" ht="24" hidden="false" customHeight="false" outlineLevel="0" collapsed="false">
      <c r="A71" s="77" t="s">
        <v>89</v>
      </c>
      <c r="B71" s="54" t="s">
        <v>90</v>
      </c>
      <c r="C71" s="81" t="s">
        <v>52</v>
      </c>
      <c r="D71" s="81" t="n">
        <v>6</v>
      </c>
      <c r="E71" s="38"/>
      <c r="F71" s="38"/>
      <c r="G71" s="80"/>
      <c r="H71" s="80"/>
      <c r="I71" s="80"/>
    </row>
    <row r="72" s="56" customFormat="true" ht="24" hidden="false" customHeight="false" outlineLevel="0" collapsed="false">
      <c r="A72" s="77" t="s">
        <v>91</v>
      </c>
      <c r="B72" s="54" t="s">
        <v>92</v>
      </c>
      <c r="C72" s="81" t="s">
        <v>52</v>
      </c>
      <c r="D72" s="82" t="n">
        <v>4</v>
      </c>
      <c r="E72" s="38"/>
      <c r="F72" s="38"/>
      <c r="G72" s="80"/>
      <c r="H72" s="80"/>
      <c r="I72" s="80"/>
    </row>
    <row r="73" s="56" customFormat="true" ht="24" hidden="false" customHeight="false" outlineLevel="0" collapsed="false">
      <c r="A73" s="77" t="s">
        <v>93</v>
      </c>
      <c r="B73" s="54" t="s">
        <v>94</v>
      </c>
      <c r="C73" s="81" t="s">
        <v>52</v>
      </c>
      <c r="D73" s="82" t="n">
        <v>12</v>
      </c>
      <c r="E73" s="38"/>
      <c r="F73" s="38"/>
      <c r="G73" s="80"/>
      <c r="H73" s="80"/>
      <c r="I73" s="80"/>
    </row>
    <row r="74" s="56" customFormat="true" ht="24" hidden="false" customHeight="false" outlineLevel="0" collapsed="false">
      <c r="A74" s="77" t="s">
        <v>95</v>
      </c>
      <c r="B74" s="54" t="s">
        <v>96</v>
      </c>
      <c r="C74" s="81" t="s">
        <v>52</v>
      </c>
      <c r="D74" s="81" t="n">
        <v>1</v>
      </c>
      <c r="E74" s="38"/>
      <c r="F74" s="38"/>
      <c r="G74" s="80"/>
      <c r="H74" s="80"/>
      <c r="I74" s="80"/>
    </row>
    <row r="75" s="56" customFormat="true" ht="24" hidden="false" customHeight="false" outlineLevel="0" collapsed="false">
      <c r="A75" s="77" t="s">
        <v>97</v>
      </c>
      <c r="B75" s="54" t="s">
        <v>98</v>
      </c>
      <c r="C75" s="81" t="s">
        <v>52</v>
      </c>
      <c r="D75" s="81" t="n">
        <v>6</v>
      </c>
      <c r="E75" s="38"/>
      <c r="F75" s="38"/>
      <c r="G75" s="80"/>
      <c r="H75" s="80"/>
      <c r="I75" s="80"/>
    </row>
    <row r="76" customFormat="false" ht="24" hidden="false" customHeight="false" outlineLevel="0" collapsed="false">
      <c r="A76" s="77" t="s">
        <v>99</v>
      </c>
      <c r="B76" s="54" t="s">
        <v>100</v>
      </c>
      <c r="C76" s="81" t="s">
        <v>52</v>
      </c>
      <c r="D76" s="82" t="n">
        <v>4</v>
      </c>
      <c r="E76" s="38"/>
      <c r="F76" s="38"/>
      <c r="G76" s="80"/>
      <c r="H76" s="80"/>
      <c r="I76" s="8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24" hidden="false" customHeight="false" outlineLevel="0" collapsed="false">
      <c r="A77" s="77" t="s">
        <v>101</v>
      </c>
      <c r="B77" s="54" t="s">
        <v>102</v>
      </c>
      <c r="C77" s="81" t="s">
        <v>52</v>
      </c>
      <c r="D77" s="82" t="n">
        <v>4</v>
      </c>
      <c r="E77" s="38"/>
      <c r="F77" s="38"/>
      <c r="G77" s="80"/>
      <c r="H77" s="80"/>
      <c r="I77" s="8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24" hidden="false" customHeight="false" outlineLevel="0" collapsed="false">
      <c r="A78" s="77" t="s">
        <v>103</v>
      </c>
      <c r="B78" s="54" t="s">
        <v>104</v>
      </c>
      <c r="C78" s="81" t="s">
        <v>52</v>
      </c>
      <c r="D78" s="82" t="n">
        <v>1</v>
      </c>
      <c r="E78" s="38"/>
      <c r="F78" s="38"/>
      <c r="G78" s="80"/>
      <c r="H78" s="80"/>
      <c r="I78" s="8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24" hidden="false" customHeight="false" outlineLevel="0" collapsed="false">
      <c r="A79" s="77" t="s">
        <v>105</v>
      </c>
      <c r="B79" s="54" t="s">
        <v>106</v>
      </c>
      <c r="C79" s="81" t="s">
        <v>52</v>
      </c>
      <c r="D79" s="81" t="n">
        <v>2</v>
      </c>
      <c r="E79" s="38"/>
      <c r="F79" s="38"/>
      <c r="G79" s="80"/>
      <c r="H79" s="80"/>
      <c r="I79" s="8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2" hidden="false" customHeight="false" outlineLevel="0" collapsed="false">
      <c r="A80" s="77" t="s">
        <v>107</v>
      </c>
      <c r="B80" s="54" t="s">
        <v>108</v>
      </c>
      <c r="C80" s="81" t="s">
        <v>52</v>
      </c>
      <c r="D80" s="81" t="n">
        <v>65</v>
      </c>
      <c r="E80" s="39"/>
      <c r="F80" s="38"/>
      <c r="G80" s="80"/>
      <c r="H80" s="80"/>
      <c r="I80" s="8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2" hidden="false" customHeight="false" outlineLevel="0" collapsed="false">
      <c r="A81" s="77" t="s">
        <v>109</v>
      </c>
      <c r="B81" s="54" t="s">
        <v>110</v>
      </c>
      <c r="C81" s="81" t="s">
        <v>76</v>
      </c>
      <c r="D81" s="81" t="n">
        <v>1</v>
      </c>
      <c r="E81" s="39"/>
      <c r="F81" s="38"/>
      <c r="G81" s="80"/>
      <c r="H81" s="80"/>
      <c r="I81" s="8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s="53" customFormat="true" ht="12.75" hidden="false" customHeight="false" outlineLevel="0" collapsed="false">
      <c r="A82" s="48" t="s">
        <v>111</v>
      </c>
      <c r="B82" s="49" t="s">
        <v>112</v>
      </c>
      <c r="C82" s="50"/>
      <c r="D82" s="51"/>
      <c r="E82" s="52"/>
      <c r="F82" s="52"/>
      <c r="G82" s="52"/>
      <c r="H82" s="52"/>
      <c r="I82" s="52"/>
    </row>
    <row r="83" s="56" customFormat="true" ht="72" hidden="false" customHeight="false" outlineLevel="0" collapsed="false">
      <c r="A83" s="77" t="s">
        <v>113</v>
      </c>
      <c r="B83" s="54" t="s">
        <v>114</v>
      </c>
      <c r="C83" s="78" t="s">
        <v>76</v>
      </c>
      <c r="D83" s="79" t="n">
        <v>1</v>
      </c>
      <c r="E83" s="38"/>
      <c r="F83" s="38"/>
      <c r="G83" s="80"/>
      <c r="H83" s="80"/>
      <c r="I83" s="80"/>
    </row>
    <row r="84" customFormat="false" ht="24" hidden="false" customHeight="false" outlineLevel="0" collapsed="false">
      <c r="A84" s="77" t="s">
        <v>115</v>
      </c>
      <c r="B84" s="54" t="s">
        <v>116</v>
      </c>
      <c r="C84" s="81" t="s">
        <v>52</v>
      </c>
      <c r="D84" s="82" t="n">
        <v>1</v>
      </c>
      <c r="E84" s="38"/>
      <c r="F84" s="38"/>
      <c r="G84" s="80"/>
      <c r="H84" s="80"/>
      <c r="I84" s="8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24" hidden="false" customHeight="false" outlineLevel="0" collapsed="false">
      <c r="A85" s="77" t="s">
        <v>117</v>
      </c>
      <c r="B85" s="54" t="s">
        <v>118</v>
      </c>
      <c r="C85" s="81" t="s">
        <v>52</v>
      </c>
      <c r="D85" s="82" t="n">
        <v>5</v>
      </c>
      <c r="E85" s="38"/>
      <c r="F85" s="38"/>
      <c r="G85" s="80"/>
      <c r="H85" s="80"/>
      <c r="I85" s="80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24" hidden="false" customHeight="false" outlineLevel="0" collapsed="false">
      <c r="A86" s="77" t="s">
        <v>119</v>
      </c>
      <c r="B86" s="54" t="s">
        <v>100</v>
      </c>
      <c r="C86" s="81" t="s">
        <v>52</v>
      </c>
      <c r="D86" s="82" t="n">
        <v>2</v>
      </c>
      <c r="E86" s="38"/>
      <c r="F86" s="38"/>
      <c r="G86" s="80"/>
      <c r="H86" s="80"/>
      <c r="I86" s="80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s="88" customFormat="true" ht="12" hidden="false" customHeight="false" outlineLevel="0" collapsed="false">
      <c r="A87" s="83" t="s">
        <v>120</v>
      </c>
      <c r="B87" s="84" t="s">
        <v>121</v>
      </c>
      <c r="C87" s="85"/>
      <c r="D87" s="86"/>
      <c r="E87" s="87"/>
      <c r="F87" s="87"/>
      <c r="G87" s="87"/>
      <c r="H87" s="87"/>
      <c r="I87" s="87"/>
    </row>
    <row r="88" s="56" customFormat="true" ht="26.25" hidden="false" customHeight="false" outlineLevel="0" collapsed="false">
      <c r="A88" s="77" t="s">
        <v>122</v>
      </c>
      <c r="B88" s="45" t="s">
        <v>123</v>
      </c>
      <c r="C88" s="78" t="s">
        <v>27</v>
      </c>
      <c r="D88" s="89" t="n">
        <v>80</v>
      </c>
      <c r="E88" s="38"/>
      <c r="F88" s="38"/>
      <c r="G88" s="80"/>
      <c r="H88" s="80"/>
      <c r="I88" s="80"/>
    </row>
    <row r="89" s="56" customFormat="true" ht="26.25" hidden="false" customHeight="false" outlineLevel="0" collapsed="false">
      <c r="A89" s="77" t="s">
        <v>124</v>
      </c>
      <c r="B89" s="45" t="s">
        <v>125</v>
      </c>
      <c r="C89" s="78" t="s">
        <v>27</v>
      </c>
      <c r="D89" s="89" t="n">
        <v>350</v>
      </c>
      <c r="E89" s="38"/>
      <c r="F89" s="38"/>
      <c r="G89" s="80"/>
      <c r="H89" s="80"/>
      <c r="I89" s="80"/>
    </row>
    <row r="90" s="56" customFormat="true" ht="26.25" hidden="false" customHeight="false" outlineLevel="0" collapsed="false">
      <c r="A90" s="77" t="s">
        <v>126</v>
      </c>
      <c r="B90" s="45" t="s">
        <v>127</v>
      </c>
      <c r="C90" s="78" t="s">
        <v>27</v>
      </c>
      <c r="D90" s="89" t="n">
        <v>1150</v>
      </c>
      <c r="E90" s="38"/>
      <c r="F90" s="38"/>
      <c r="G90" s="80"/>
      <c r="H90" s="80"/>
      <c r="I90" s="80"/>
    </row>
    <row r="91" s="56" customFormat="true" ht="26.25" hidden="false" customHeight="false" outlineLevel="0" collapsed="false">
      <c r="A91" s="77" t="s">
        <v>128</v>
      </c>
      <c r="B91" s="45" t="s">
        <v>129</v>
      </c>
      <c r="C91" s="78" t="s">
        <v>27</v>
      </c>
      <c r="D91" s="89" t="n">
        <v>200</v>
      </c>
      <c r="E91" s="38"/>
      <c r="F91" s="38"/>
      <c r="G91" s="80"/>
      <c r="H91" s="80"/>
      <c r="I91" s="80"/>
    </row>
    <row r="92" s="56" customFormat="true" ht="26.25" hidden="false" customHeight="false" outlineLevel="0" collapsed="false">
      <c r="A92" s="77" t="s">
        <v>130</v>
      </c>
      <c r="B92" s="45" t="s">
        <v>131</v>
      </c>
      <c r="C92" s="78" t="s">
        <v>27</v>
      </c>
      <c r="D92" s="89" t="n">
        <v>850</v>
      </c>
      <c r="E92" s="38"/>
      <c r="F92" s="38"/>
      <c r="G92" s="80"/>
      <c r="H92" s="80"/>
      <c r="I92" s="80"/>
    </row>
    <row r="93" s="56" customFormat="true" ht="26.25" hidden="false" customHeight="false" outlineLevel="0" collapsed="false">
      <c r="A93" s="77" t="s">
        <v>132</v>
      </c>
      <c r="B93" s="54" t="s">
        <v>133</v>
      </c>
      <c r="C93" s="78" t="s">
        <v>27</v>
      </c>
      <c r="D93" s="89" t="n">
        <v>250</v>
      </c>
      <c r="E93" s="38"/>
      <c r="F93" s="38"/>
      <c r="G93" s="80"/>
      <c r="H93" s="80"/>
      <c r="I93" s="80"/>
    </row>
    <row r="94" s="56" customFormat="true" ht="26.25" hidden="false" customHeight="false" outlineLevel="0" collapsed="false">
      <c r="A94" s="77" t="s">
        <v>134</v>
      </c>
      <c r="B94" s="54" t="s">
        <v>135</v>
      </c>
      <c r="C94" s="78" t="s">
        <v>27</v>
      </c>
      <c r="D94" s="89" t="n">
        <v>20</v>
      </c>
      <c r="E94" s="38"/>
      <c r="F94" s="38"/>
      <c r="G94" s="80"/>
      <c r="H94" s="80"/>
      <c r="I94" s="80"/>
    </row>
    <row r="95" s="56" customFormat="true" ht="26.25" hidden="false" customHeight="false" outlineLevel="0" collapsed="false">
      <c r="A95" s="77" t="s">
        <v>136</v>
      </c>
      <c r="B95" s="54" t="s">
        <v>137</v>
      </c>
      <c r="C95" s="78" t="s">
        <v>27</v>
      </c>
      <c r="D95" s="89" t="n">
        <v>180</v>
      </c>
      <c r="E95" s="38"/>
      <c r="F95" s="38"/>
      <c r="G95" s="80"/>
      <c r="H95" s="80"/>
      <c r="I95" s="80"/>
    </row>
    <row r="96" customFormat="false" ht="24" hidden="false" customHeight="false" outlineLevel="0" collapsed="false">
      <c r="A96" s="77" t="s">
        <v>138</v>
      </c>
      <c r="B96" s="45" t="s">
        <v>139</v>
      </c>
      <c r="C96" s="78" t="s">
        <v>27</v>
      </c>
      <c r="D96" s="55" t="n">
        <v>800</v>
      </c>
      <c r="E96" s="38"/>
      <c r="F96" s="38"/>
      <c r="G96" s="80"/>
      <c r="H96" s="80"/>
      <c r="I96" s="80"/>
      <c r="J96" s="0"/>
      <c r="K96" s="0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s="90" customFormat="true" ht="12.75" hidden="false" customHeight="false" outlineLevel="0" collapsed="false">
      <c r="A97" s="83" t="s">
        <v>140</v>
      </c>
      <c r="B97" s="84" t="s">
        <v>141</v>
      </c>
      <c r="C97" s="85"/>
      <c r="D97" s="86"/>
      <c r="E97" s="87"/>
      <c r="F97" s="87"/>
      <c r="G97" s="87"/>
      <c r="H97" s="87"/>
      <c r="I97" s="87"/>
    </row>
    <row r="98" s="56" customFormat="true" ht="36" hidden="false" customHeight="false" outlineLevel="0" collapsed="false">
      <c r="A98" s="77" t="s">
        <v>142</v>
      </c>
      <c r="B98" s="61" t="s">
        <v>143</v>
      </c>
      <c r="C98" s="78" t="s">
        <v>27</v>
      </c>
      <c r="D98" s="55" t="n">
        <v>8</v>
      </c>
      <c r="E98" s="38"/>
      <c r="F98" s="38"/>
      <c r="G98" s="80"/>
      <c r="H98" s="80"/>
      <c r="I98" s="80"/>
    </row>
    <row r="99" s="56" customFormat="true" ht="36" hidden="false" customHeight="false" outlineLevel="0" collapsed="false">
      <c r="A99" s="77" t="s">
        <v>144</v>
      </c>
      <c r="B99" s="61" t="s">
        <v>145</v>
      </c>
      <c r="C99" s="78" t="s">
        <v>27</v>
      </c>
      <c r="D99" s="55" t="n">
        <v>48</v>
      </c>
      <c r="E99" s="38"/>
      <c r="F99" s="38"/>
      <c r="G99" s="80"/>
      <c r="H99" s="80"/>
      <c r="I99" s="80"/>
    </row>
    <row r="100" s="56" customFormat="true" ht="36" hidden="false" customHeight="false" outlineLevel="0" collapsed="false">
      <c r="A100" s="77" t="s">
        <v>146</v>
      </c>
      <c r="B100" s="61" t="s">
        <v>147</v>
      </c>
      <c r="C100" s="78" t="s">
        <v>27</v>
      </c>
      <c r="D100" s="55" t="n">
        <v>30</v>
      </c>
      <c r="E100" s="38"/>
      <c r="F100" s="38"/>
      <c r="G100" s="80"/>
      <c r="H100" s="80"/>
      <c r="I100" s="80"/>
    </row>
    <row r="101" s="56" customFormat="true" ht="24" hidden="false" customHeight="false" outlineLevel="0" collapsed="false">
      <c r="A101" s="77" t="s">
        <v>148</v>
      </c>
      <c r="B101" s="57" t="s">
        <v>149</v>
      </c>
      <c r="C101" s="78" t="s">
        <v>27</v>
      </c>
      <c r="D101" s="91" t="n">
        <v>400</v>
      </c>
      <c r="E101" s="38"/>
      <c r="F101" s="38"/>
      <c r="G101" s="80"/>
      <c r="H101" s="80"/>
      <c r="I101" s="80"/>
    </row>
    <row r="102" s="56" customFormat="true" ht="24" hidden="false" customHeight="false" outlineLevel="0" collapsed="false">
      <c r="A102" s="77" t="s">
        <v>150</v>
      </c>
      <c r="B102" s="57" t="s">
        <v>151</v>
      </c>
      <c r="C102" s="78" t="s">
        <v>27</v>
      </c>
      <c r="D102" s="55" t="n">
        <v>53</v>
      </c>
      <c r="E102" s="38"/>
      <c r="F102" s="38"/>
      <c r="G102" s="80"/>
      <c r="H102" s="80"/>
      <c r="I102" s="80"/>
    </row>
    <row r="103" s="56" customFormat="true" ht="24" hidden="false" customHeight="false" outlineLevel="0" collapsed="false">
      <c r="A103" s="77" t="s">
        <v>152</v>
      </c>
      <c r="B103" s="57" t="s">
        <v>153</v>
      </c>
      <c r="C103" s="78" t="s">
        <v>27</v>
      </c>
      <c r="D103" s="55" t="n">
        <v>46</v>
      </c>
      <c r="E103" s="38"/>
      <c r="F103" s="38"/>
      <c r="G103" s="80"/>
      <c r="H103" s="80"/>
      <c r="I103" s="80"/>
    </row>
    <row r="104" s="56" customFormat="true" ht="48" hidden="false" customHeight="false" outlineLevel="0" collapsed="false">
      <c r="A104" s="77" t="s">
        <v>154</v>
      </c>
      <c r="B104" s="57" t="s">
        <v>155</v>
      </c>
      <c r="C104" s="78" t="s">
        <v>27</v>
      </c>
      <c r="D104" s="55" t="n">
        <v>20</v>
      </c>
      <c r="E104" s="38"/>
      <c r="F104" s="38"/>
      <c r="G104" s="80"/>
      <c r="H104" s="80"/>
      <c r="I104" s="80"/>
    </row>
    <row r="105" s="56" customFormat="true" ht="36" hidden="false" customHeight="false" outlineLevel="0" collapsed="false">
      <c r="A105" s="77" t="s">
        <v>156</v>
      </c>
      <c r="B105" s="61" t="s">
        <v>157</v>
      </c>
      <c r="C105" s="78" t="s">
        <v>52</v>
      </c>
      <c r="D105" s="91" t="n">
        <f aca="false">((D101+D102+D103+D104)/1.5+7.33)+(D106*2)</f>
        <v>653.33</v>
      </c>
      <c r="E105" s="38"/>
      <c r="F105" s="38"/>
      <c r="G105" s="80"/>
      <c r="H105" s="80"/>
      <c r="I105" s="80"/>
    </row>
    <row r="106" customFormat="false" ht="24" hidden="false" customHeight="false" outlineLevel="0" collapsed="false">
      <c r="A106" s="77" t="s">
        <v>158</v>
      </c>
      <c r="B106" s="57" t="s">
        <v>159</v>
      </c>
      <c r="C106" s="78" t="s">
        <v>27</v>
      </c>
      <c r="D106" s="55" t="n">
        <v>150</v>
      </c>
      <c r="E106" s="38"/>
      <c r="F106" s="38"/>
      <c r="G106" s="80"/>
      <c r="H106" s="80"/>
      <c r="I106" s="8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12" hidden="false" customHeight="false" outlineLevel="0" collapsed="false">
      <c r="A107" s="77" t="s">
        <v>160</v>
      </c>
      <c r="B107" s="61" t="s">
        <v>161</v>
      </c>
      <c r="C107" s="78" t="s">
        <v>76</v>
      </c>
      <c r="D107" s="79" t="n">
        <v>1</v>
      </c>
      <c r="E107" s="39"/>
      <c r="F107" s="38"/>
      <c r="G107" s="80"/>
      <c r="H107" s="80"/>
      <c r="I107" s="8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s="88" customFormat="true" ht="12" hidden="false" customHeight="false" outlineLevel="0" collapsed="false">
      <c r="A108" s="83" t="s">
        <v>162</v>
      </c>
      <c r="B108" s="92" t="s">
        <v>163</v>
      </c>
      <c r="C108" s="85"/>
      <c r="D108" s="86"/>
      <c r="E108" s="87"/>
      <c r="F108" s="87"/>
      <c r="G108" s="87"/>
      <c r="H108" s="87"/>
      <c r="I108" s="87"/>
    </row>
    <row r="109" s="3" customFormat="true" ht="12" hidden="false" customHeight="false" outlineLevel="0" collapsed="false">
      <c r="A109" s="93"/>
      <c r="B109" s="57"/>
      <c r="C109" s="37"/>
      <c r="D109" s="94"/>
      <c r="E109" s="60"/>
      <c r="F109" s="95"/>
      <c r="G109" s="80"/>
      <c r="H109" s="80"/>
      <c r="I109" s="80"/>
    </row>
    <row r="110" s="3" customFormat="true" ht="12" hidden="false" customHeight="false" outlineLevel="0" collapsed="false">
      <c r="A110" s="93"/>
      <c r="B110" s="57"/>
      <c r="C110" s="37"/>
      <c r="D110" s="94"/>
      <c r="E110" s="60"/>
      <c r="F110" s="95"/>
      <c r="G110" s="80"/>
      <c r="H110" s="80"/>
      <c r="I110" s="80"/>
    </row>
    <row r="111" customFormat="false" ht="12" hidden="false" customHeight="false" outlineLevel="0" collapsed="false">
      <c r="A111" s="93"/>
      <c r="B111" s="57"/>
      <c r="C111" s="78"/>
      <c r="D111" s="79"/>
      <c r="E111" s="38"/>
      <c r="F111" s="95"/>
      <c r="G111" s="80"/>
      <c r="H111" s="80"/>
      <c r="I111" s="80"/>
      <c r="J111" s="0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12" hidden="false" customHeight="false" outlineLevel="0" collapsed="false">
      <c r="A112" s="93"/>
      <c r="B112" s="57"/>
      <c r="C112" s="78"/>
      <c r="D112" s="79"/>
      <c r="E112" s="38"/>
      <c r="F112" s="95"/>
      <c r="G112" s="80"/>
      <c r="H112" s="80"/>
      <c r="I112" s="80"/>
      <c r="J112" s="0"/>
      <c r="K112" s="0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12" hidden="false" customHeight="false" outlineLevel="0" collapsed="false">
      <c r="A113" s="93"/>
      <c r="B113" s="57"/>
      <c r="C113" s="78"/>
      <c r="D113" s="79"/>
      <c r="E113" s="38"/>
      <c r="F113" s="95"/>
      <c r="G113" s="80"/>
      <c r="H113" s="80"/>
      <c r="I113" s="80"/>
      <c r="J113" s="0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48" hidden="false" customHeight="false" outlineLevel="0" collapsed="false">
      <c r="A114" s="93" t="s">
        <v>164</v>
      </c>
      <c r="B114" s="45" t="s">
        <v>165</v>
      </c>
      <c r="C114" s="78" t="s">
        <v>76</v>
      </c>
      <c r="D114" s="79" t="n">
        <v>1</v>
      </c>
      <c r="E114" s="38"/>
      <c r="F114" s="38"/>
      <c r="G114" s="80"/>
      <c r="H114" s="80"/>
      <c r="I114" s="80"/>
      <c r="J114" s="0"/>
      <c r="K114" s="0"/>
      <c r="L114" s="0"/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24" hidden="false" customHeight="false" outlineLevel="0" collapsed="false">
      <c r="A115" s="93" t="s">
        <v>166</v>
      </c>
      <c r="B115" s="61" t="s">
        <v>167</v>
      </c>
      <c r="C115" s="78" t="s">
        <v>52</v>
      </c>
      <c r="D115" s="79" t="n">
        <v>1</v>
      </c>
      <c r="E115" s="38"/>
      <c r="F115" s="38"/>
      <c r="G115" s="80"/>
      <c r="H115" s="80"/>
      <c r="I115" s="80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24" hidden="false" customHeight="false" outlineLevel="0" collapsed="false">
      <c r="A116" s="93" t="s">
        <v>168</v>
      </c>
      <c r="B116" s="61" t="s">
        <v>169</v>
      </c>
      <c r="C116" s="78" t="s">
        <v>52</v>
      </c>
      <c r="D116" s="79" t="n">
        <v>1</v>
      </c>
      <c r="E116" s="38"/>
      <c r="F116" s="38"/>
      <c r="G116" s="80"/>
      <c r="H116" s="80"/>
      <c r="I116" s="80"/>
      <c r="J116" s="0"/>
      <c r="K116" s="0"/>
      <c r="L116" s="0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customFormat="false" ht="12" hidden="false" customHeight="false" outlineLevel="0" collapsed="false">
      <c r="A117" s="96" t="s">
        <v>170</v>
      </c>
      <c r="B117" s="92" t="s">
        <v>171</v>
      </c>
      <c r="C117" s="97"/>
      <c r="D117" s="86"/>
      <c r="E117" s="98"/>
      <c r="F117" s="98"/>
      <c r="G117" s="98"/>
      <c r="H117" s="98"/>
      <c r="I117" s="98"/>
      <c r="J117" s="0"/>
      <c r="K117" s="0"/>
      <c r="L117" s="0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s="3" customFormat="true" ht="36" hidden="false" customHeight="false" outlineLevel="0" collapsed="false">
      <c r="A118" s="99" t="s">
        <v>172</v>
      </c>
      <c r="B118" s="61" t="s">
        <v>173</v>
      </c>
      <c r="C118" s="79" t="s">
        <v>52</v>
      </c>
      <c r="D118" s="79" t="n">
        <v>17</v>
      </c>
      <c r="E118" s="60"/>
      <c r="F118" s="60"/>
      <c r="G118" s="80"/>
      <c r="H118" s="80"/>
      <c r="I118" s="80"/>
    </row>
    <row r="119" customFormat="false" ht="36" hidden="false" customHeight="false" outlineLevel="0" collapsed="false">
      <c r="A119" s="99" t="s">
        <v>174</v>
      </c>
      <c r="B119" s="61" t="s">
        <v>175</v>
      </c>
      <c r="C119" s="37" t="s">
        <v>52</v>
      </c>
      <c r="D119" s="37" t="n">
        <v>31</v>
      </c>
      <c r="E119" s="60"/>
      <c r="F119" s="60"/>
      <c r="G119" s="80"/>
      <c r="H119" s="80"/>
      <c r="I119" s="80"/>
      <c r="J119" s="0"/>
      <c r="K119" s="0"/>
      <c r="L119" s="0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36" hidden="false" customHeight="false" outlineLevel="0" collapsed="false">
      <c r="A120" s="99" t="s">
        <v>176</v>
      </c>
      <c r="B120" s="61" t="s">
        <v>177</v>
      </c>
      <c r="C120" s="37" t="s">
        <v>52</v>
      </c>
      <c r="D120" s="37" t="n">
        <v>90</v>
      </c>
      <c r="E120" s="60"/>
      <c r="F120" s="60"/>
      <c r="G120" s="80"/>
      <c r="H120" s="80"/>
      <c r="I120" s="80"/>
      <c r="J120" s="0"/>
      <c r="K120" s="0"/>
      <c r="L120" s="0"/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24" hidden="false" customHeight="false" outlineLevel="0" collapsed="false">
      <c r="A121" s="99" t="s">
        <v>178</v>
      </c>
      <c r="B121" s="61" t="s">
        <v>179</v>
      </c>
      <c r="C121" s="37" t="s">
        <v>52</v>
      </c>
      <c r="D121" s="37" t="n">
        <v>2</v>
      </c>
      <c r="E121" s="60"/>
      <c r="F121" s="60"/>
      <c r="G121" s="80"/>
      <c r="H121" s="80"/>
      <c r="I121" s="80"/>
      <c r="J121" s="0"/>
      <c r="K121" s="0"/>
      <c r="L121" s="0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24" hidden="false" customHeight="false" outlineLevel="0" collapsed="false">
      <c r="A122" s="99" t="s">
        <v>180</v>
      </c>
      <c r="B122" s="61" t="s">
        <v>181</v>
      </c>
      <c r="C122" s="37" t="s">
        <v>52</v>
      </c>
      <c r="D122" s="37" t="n">
        <v>1</v>
      </c>
      <c r="E122" s="60"/>
      <c r="F122" s="60"/>
      <c r="G122" s="80"/>
      <c r="H122" s="80"/>
      <c r="I122" s="80"/>
      <c r="J122" s="0"/>
      <c r="K122" s="0"/>
      <c r="L122" s="0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24" hidden="false" customHeight="false" outlineLevel="0" collapsed="false">
      <c r="A123" s="99" t="s">
        <v>182</v>
      </c>
      <c r="B123" s="61" t="s">
        <v>183</v>
      </c>
      <c r="C123" s="79" t="s">
        <v>76</v>
      </c>
      <c r="D123" s="79" t="n">
        <v>6</v>
      </c>
      <c r="E123" s="60"/>
      <c r="F123" s="100"/>
      <c r="G123" s="80"/>
      <c r="H123" s="80"/>
      <c r="I123" s="80"/>
      <c r="J123" s="0"/>
      <c r="K123" s="0"/>
      <c r="L123" s="0"/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12" hidden="false" customHeight="false" outlineLevel="0" collapsed="false">
      <c r="A124" s="99" t="s">
        <v>184</v>
      </c>
      <c r="B124" s="61" t="s">
        <v>185</v>
      </c>
      <c r="C124" s="79" t="s">
        <v>76</v>
      </c>
      <c r="D124" s="79" t="n">
        <v>1</v>
      </c>
      <c r="E124" s="60"/>
      <c r="F124" s="100"/>
      <c r="G124" s="80"/>
      <c r="H124" s="80"/>
      <c r="I124" s="80"/>
      <c r="J124" s="0"/>
      <c r="K124" s="0"/>
      <c r="L124" s="0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12" hidden="false" customHeight="false" outlineLevel="0" collapsed="false">
      <c r="A125" s="99" t="s">
        <v>186</v>
      </c>
      <c r="B125" s="61" t="s">
        <v>187</v>
      </c>
      <c r="C125" s="79" t="s">
        <v>76</v>
      </c>
      <c r="D125" s="79" t="n">
        <v>1</v>
      </c>
      <c r="E125" s="60"/>
      <c r="F125" s="95"/>
      <c r="G125" s="80"/>
      <c r="H125" s="80"/>
      <c r="I125" s="80"/>
      <c r="J125" s="0"/>
      <c r="K125" s="0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12.75" hidden="false" customHeight="true" outlineLevel="0" collapsed="false">
      <c r="A126" s="65"/>
      <c r="B126" s="66" t="s">
        <v>188</v>
      </c>
      <c r="C126" s="66"/>
      <c r="D126" s="66"/>
      <c r="E126" s="66"/>
      <c r="F126" s="66"/>
      <c r="G126" s="67" t="n">
        <f aca="false">SUM(G64:G125)</f>
        <v>0</v>
      </c>
      <c r="H126" s="67" t="n">
        <f aca="false">SUM(H64:H125)</f>
        <v>0</v>
      </c>
      <c r="I126" s="67" t="n">
        <f aca="false">G126+H126</f>
        <v>0</v>
      </c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customFormat="false" ht="14.25" hidden="false" customHeight="false" outlineLevel="0" collapsed="false">
      <c r="A127" s="68" t="n">
        <v>5</v>
      </c>
      <c r="B127" s="69" t="s">
        <v>189</v>
      </c>
      <c r="C127" s="70"/>
      <c r="D127" s="32"/>
      <c r="E127" s="71"/>
      <c r="F127" s="71"/>
      <c r="G127" s="71"/>
      <c r="H127" s="71"/>
      <c r="I127" s="71"/>
      <c r="J127" s="0"/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s="104" customFormat="true" ht="48" hidden="false" customHeight="false" outlineLevel="0" collapsed="false">
      <c r="A128" s="99" t="s">
        <v>190</v>
      </c>
      <c r="B128" s="101" t="s">
        <v>191</v>
      </c>
      <c r="C128" s="102" t="s">
        <v>27</v>
      </c>
      <c r="D128" s="103" t="n">
        <v>2</v>
      </c>
      <c r="E128" s="60"/>
      <c r="F128" s="60"/>
      <c r="G128" s="80"/>
      <c r="H128" s="80"/>
      <c r="I128" s="80"/>
    </row>
    <row r="129" s="104" customFormat="true" ht="48" hidden="false" customHeight="false" outlineLevel="0" collapsed="false">
      <c r="A129" s="99" t="s">
        <v>192</v>
      </c>
      <c r="B129" s="101" t="s">
        <v>193</v>
      </c>
      <c r="C129" s="102" t="s">
        <v>27</v>
      </c>
      <c r="D129" s="103" t="n">
        <v>10</v>
      </c>
      <c r="E129" s="60"/>
      <c r="F129" s="60"/>
      <c r="G129" s="80"/>
      <c r="H129" s="80"/>
      <c r="I129" s="80"/>
    </row>
    <row r="130" s="104" customFormat="true" ht="48" hidden="false" customHeight="false" outlineLevel="0" collapsed="false">
      <c r="A130" s="99" t="s">
        <v>194</v>
      </c>
      <c r="B130" s="101" t="s">
        <v>195</v>
      </c>
      <c r="C130" s="102" t="s">
        <v>27</v>
      </c>
      <c r="D130" s="103" t="n">
        <v>20.5</v>
      </c>
      <c r="E130" s="60"/>
      <c r="F130" s="60"/>
      <c r="G130" s="80"/>
      <c r="H130" s="80"/>
      <c r="I130" s="80"/>
    </row>
    <row r="131" s="104" customFormat="true" ht="48" hidden="false" customHeight="false" outlineLevel="0" collapsed="false">
      <c r="A131" s="99" t="s">
        <v>196</v>
      </c>
      <c r="B131" s="101" t="s">
        <v>197</v>
      </c>
      <c r="C131" s="102" t="s">
        <v>27</v>
      </c>
      <c r="D131" s="103" t="n">
        <v>32</v>
      </c>
      <c r="E131" s="60"/>
      <c r="F131" s="60"/>
      <c r="G131" s="80"/>
      <c r="H131" s="80"/>
      <c r="I131" s="80"/>
    </row>
    <row r="132" s="104" customFormat="true" ht="48" hidden="false" customHeight="false" outlineLevel="0" collapsed="false">
      <c r="A132" s="99" t="s">
        <v>198</v>
      </c>
      <c r="B132" s="101" t="s">
        <v>199</v>
      </c>
      <c r="C132" s="102" t="s">
        <v>27</v>
      </c>
      <c r="D132" s="103" t="n">
        <v>42</v>
      </c>
      <c r="E132" s="60"/>
      <c r="F132" s="60"/>
      <c r="G132" s="80"/>
      <c r="H132" s="80"/>
      <c r="I132" s="80"/>
    </row>
    <row r="133" customFormat="false" ht="60" hidden="false" customHeight="false" outlineLevel="0" collapsed="false">
      <c r="A133" s="99" t="s">
        <v>200</v>
      </c>
      <c r="B133" s="101" t="s">
        <v>201</v>
      </c>
      <c r="C133" s="37" t="s">
        <v>67</v>
      </c>
      <c r="D133" s="103" t="n">
        <v>50</v>
      </c>
      <c r="E133" s="60"/>
      <c r="F133" s="60"/>
      <c r="G133" s="80"/>
      <c r="H133" s="80"/>
      <c r="I133" s="80"/>
      <c r="J133" s="0"/>
      <c r="K133" s="0"/>
      <c r="L133" s="0"/>
      <c r="M133" s="0"/>
      <c r="N133" s="0"/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customFormat="false" ht="60" hidden="false" customHeight="false" outlineLevel="0" collapsed="false">
      <c r="A134" s="99" t="s">
        <v>202</v>
      </c>
      <c r="B134" s="35" t="s">
        <v>203</v>
      </c>
      <c r="C134" s="102" t="s">
        <v>27</v>
      </c>
      <c r="D134" s="103" t="n">
        <v>8</v>
      </c>
      <c r="E134" s="60"/>
      <c r="F134" s="60"/>
      <c r="G134" s="80"/>
      <c r="H134" s="80"/>
      <c r="I134" s="80"/>
      <c r="J134" s="0"/>
      <c r="K134" s="0"/>
      <c r="L134" s="0"/>
      <c r="M134" s="0"/>
      <c r="N134" s="0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60" hidden="false" customHeight="false" outlineLevel="0" collapsed="false">
      <c r="A135" s="99" t="s">
        <v>204</v>
      </c>
      <c r="B135" s="35" t="s">
        <v>205</v>
      </c>
      <c r="C135" s="102" t="s">
        <v>27</v>
      </c>
      <c r="D135" s="103" t="n">
        <v>70</v>
      </c>
      <c r="E135" s="60"/>
      <c r="F135" s="60"/>
      <c r="G135" s="80"/>
      <c r="H135" s="80"/>
      <c r="I135" s="80"/>
      <c r="J135" s="0"/>
      <c r="K135" s="0"/>
      <c r="L135" s="0"/>
      <c r="M135" s="0"/>
      <c r="N135" s="0"/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36" hidden="false" customHeight="false" outlineLevel="0" collapsed="false">
      <c r="A136" s="99" t="s">
        <v>206</v>
      </c>
      <c r="B136" s="35" t="s">
        <v>207</v>
      </c>
      <c r="C136" s="37" t="s">
        <v>67</v>
      </c>
      <c r="D136" s="103" t="n">
        <f aca="false">((0.25+0.25)*2*D128)+((0.3+0.3)*2*D129)+((0.4+0.4)*2*D130)+((0.5+0.5)*2*D131)+((0.5+0.8)*2*D132)+D133+(3.14*0.18*D134)+(3.14*0.25*D135)+0.5284</f>
        <v>330</v>
      </c>
      <c r="E136" s="60"/>
      <c r="F136" s="60"/>
      <c r="G136" s="80"/>
      <c r="H136" s="80"/>
      <c r="I136" s="80"/>
      <c r="J136" s="0"/>
      <c r="K136" s="0"/>
      <c r="L136" s="0"/>
      <c r="M136" s="0"/>
      <c r="N136" s="0"/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36" hidden="false" customHeight="false" outlineLevel="0" collapsed="false">
      <c r="A137" s="99" t="s">
        <v>208</v>
      </c>
      <c r="B137" s="35" t="s">
        <v>209</v>
      </c>
      <c r="C137" s="102" t="s">
        <v>52</v>
      </c>
      <c r="D137" s="105" t="n">
        <v>1</v>
      </c>
      <c r="E137" s="60"/>
      <c r="F137" s="60"/>
      <c r="G137" s="80"/>
      <c r="H137" s="80"/>
      <c r="I137" s="80"/>
      <c r="J137" s="0"/>
      <c r="K137" s="0"/>
      <c r="L137" s="0"/>
      <c r="M137" s="0"/>
      <c r="N137" s="0"/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36" hidden="false" customHeight="false" outlineLevel="0" collapsed="false">
      <c r="A138" s="99" t="s">
        <v>210</v>
      </c>
      <c r="B138" s="35" t="s">
        <v>211</v>
      </c>
      <c r="C138" s="102" t="s">
        <v>52</v>
      </c>
      <c r="D138" s="105" t="n">
        <v>1</v>
      </c>
      <c r="E138" s="60"/>
      <c r="F138" s="60"/>
      <c r="G138" s="80"/>
      <c r="H138" s="80"/>
      <c r="I138" s="80"/>
      <c r="J138" s="0"/>
      <c r="K138" s="0"/>
      <c r="L138" s="0"/>
      <c r="M138" s="0"/>
      <c r="N138" s="0"/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36" hidden="false" customHeight="false" outlineLevel="0" collapsed="false">
      <c r="A139" s="99" t="s">
        <v>212</v>
      </c>
      <c r="B139" s="35" t="s">
        <v>213</v>
      </c>
      <c r="C139" s="102" t="s">
        <v>52</v>
      </c>
      <c r="D139" s="105" t="n">
        <v>3</v>
      </c>
      <c r="E139" s="60"/>
      <c r="F139" s="60"/>
      <c r="G139" s="80"/>
      <c r="H139" s="80"/>
      <c r="I139" s="80"/>
      <c r="J139" s="0"/>
      <c r="K139" s="0"/>
      <c r="L139" s="0"/>
      <c r="M139" s="0"/>
      <c r="N139" s="0"/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36" hidden="false" customHeight="false" outlineLevel="0" collapsed="false">
      <c r="A140" s="99" t="s">
        <v>214</v>
      </c>
      <c r="B140" s="35" t="s">
        <v>215</v>
      </c>
      <c r="C140" s="102" t="s">
        <v>52</v>
      </c>
      <c r="D140" s="105" t="n">
        <v>25</v>
      </c>
      <c r="E140" s="60"/>
      <c r="F140" s="60"/>
      <c r="G140" s="80"/>
      <c r="H140" s="80"/>
      <c r="I140" s="80"/>
      <c r="J140" s="0"/>
      <c r="K140" s="0"/>
      <c r="L140" s="0"/>
      <c r="M140" s="0"/>
      <c r="N140" s="0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s="3" customFormat="true" ht="12.75" hidden="false" customHeight="true" outlineLevel="0" collapsed="false">
      <c r="A141" s="65"/>
      <c r="B141" s="66" t="s">
        <v>216</v>
      </c>
      <c r="C141" s="66"/>
      <c r="D141" s="66"/>
      <c r="E141" s="66"/>
      <c r="F141" s="66"/>
      <c r="G141" s="67" t="n">
        <f aca="false">SUM(G128:G140)</f>
        <v>0</v>
      </c>
      <c r="H141" s="67" t="n">
        <f aca="false">SUM(H128:H140)</f>
        <v>0</v>
      </c>
      <c r="I141" s="67" t="n">
        <f aca="false">G141+H141</f>
        <v>0</v>
      </c>
    </row>
    <row r="142" customFormat="false" ht="14.25" hidden="false" customHeight="false" outlineLevel="0" collapsed="false">
      <c r="A142" s="68" t="n">
        <v>6</v>
      </c>
      <c r="B142" s="69" t="s">
        <v>217</v>
      </c>
      <c r="C142" s="70"/>
      <c r="D142" s="32"/>
      <c r="E142" s="71"/>
      <c r="F142" s="71"/>
      <c r="G142" s="71"/>
      <c r="H142" s="71"/>
      <c r="I142" s="71"/>
      <c r="J142" s="0"/>
      <c r="K142" s="0"/>
      <c r="L142" s="0"/>
      <c r="M142" s="0"/>
      <c r="N142" s="0"/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s="104" customFormat="true" ht="72" hidden="false" customHeight="false" outlineLevel="0" collapsed="false">
      <c r="A143" s="99" t="s">
        <v>218</v>
      </c>
      <c r="B143" s="35" t="s">
        <v>219</v>
      </c>
      <c r="C143" s="102" t="s">
        <v>52</v>
      </c>
      <c r="D143" s="105" t="n">
        <v>6</v>
      </c>
      <c r="E143" s="60"/>
      <c r="F143" s="60"/>
      <c r="G143" s="80"/>
      <c r="H143" s="80"/>
      <c r="I143" s="80"/>
    </row>
    <row r="144" customFormat="false" ht="24" hidden="false" customHeight="false" outlineLevel="0" collapsed="false">
      <c r="A144" s="99" t="s">
        <v>220</v>
      </c>
      <c r="B144" s="106" t="s">
        <v>221</v>
      </c>
      <c r="C144" s="102" t="s">
        <v>27</v>
      </c>
      <c r="D144" s="103" t="n">
        <v>32</v>
      </c>
      <c r="E144" s="60"/>
      <c r="F144" s="60"/>
      <c r="G144" s="80"/>
      <c r="H144" s="80"/>
      <c r="I144" s="80"/>
      <c r="J144" s="0"/>
      <c r="K144" s="0"/>
      <c r="L144" s="0"/>
      <c r="M144" s="0"/>
      <c r="N144" s="0"/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customFormat="false" ht="24" hidden="false" customHeight="false" outlineLevel="0" collapsed="false">
      <c r="A145" s="99" t="s">
        <v>222</v>
      </c>
      <c r="B145" s="45" t="s">
        <v>223</v>
      </c>
      <c r="C145" s="102" t="s">
        <v>27</v>
      </c>
      <c r="D145" s="103" t="n">
        <f aca="false">D144</f>
        <v>32</v>
      </c>
      <c r="E145" s="60"/>
      <c r="F145" s="60"/>
      <c r="G145" s="80"/>
      <c r="H145" s="80"/>
      <c r="I145" s="80"/>
      <c r="J145" s="0"/>
      <c r="K145" s="0"/>
      <c r="L145" s="0"/>
      <c r="M145" s="0"/>
      <c r="N145" s="0"/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customFormat="false" ht="24" hidden="false" customHeight="false" outlineLevel="0" collapsed="false">
      <c r="A146" s="99" t="s">
        <v>224</v>
      </c>
      <c r="B146" s="35" t="s">
        <v>225</v>
      </c>
      <c r="C146" s="102" t="s">
        <v>27</v>
      </c>
      <c r="D146" s="103" t="n">
        <v>16</v>
      </c>
      <c r="E146" s="60"/>
      <c r="F146" s="60"/>
      <c r="G146" s="80"/>
      <c r="H146" s="80"/>
      <c r="I146" s="80"/>
      <c r="J146" s="0"/>
      <c r="K146" s="0"/>
      <c r="L146" s="0"/>
      <c r="M146" s="0"/>
      <c r="N146" s="0"/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customFormat="false" ht="24" hidden="false" customHeight="false" outlineLevel="0" collapsed="false">
      <c r="A147" s="99" t="s">
        <v>226</v>
      </c>
      <c r="B147" s="107" t="s">
        <v>227</v>
      </c>
      <c r="C147" s="102" t="s">
        <v>76</v>
      </c>
      <c r="D147" s="105" t="n">
        <v>1</v>
      </c>
      <c r="E147" s="95"/>
      <c r="F147" s="60"/>
      <c r="G147" s="80"/>
      <c r="H147" s="80"/>
      <c r="I147" s="80"/>
      <c r="J147" s="0"/>
      <c r="K147" s="0"/>
      <c r="L147" s="0"/>
      <c r="M147" s="0"/>
      <c r="N147" s="0"/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s="3" customFormat="true" ht="12.75" hidden="false" customHeight="true" outlineLevel="0" collapsed="false">
      <c r="A148" s="65"/>
      <c r="B148" s="66" t="s">
        <v>228</v>
      </c>
      <c r="C148" s="66"/>
      <c r="D148" s="66"/>
      <c r="E148" s="66"/>
      <c r="F148" s="66"/>
      <c r="G148" s="67" t="n">
        <f aca="false">SUM(G143:G147)</f>
        <v>0</v>
      </c>
      <c r="H148" s="67" t="n">
        <f aca="false">SUM(H143:H147)</f>
        <v>0</v>
      </c>
      <c r="I148" s="67" t="n">
        <f aca="false">G148+H148</f>
        <v>0</v>
      </c>
    </row>
    <row r="149" customFormat="false" ht="15" hidden="false" customHeight="false" outlineLevel="0" collapsed="false">
      <c r="A149" s="68" t="n">
        <v>7</v>
      </c>
      <c r="B149" s="69" t="s">
        <v>229</v>
      </c>
      <c r="C149" s="70"/>
      <c r="D149" s="32"/>
      <c r="E149" s="71"/>
      <c r="F149" s="71"/>
      <c r="G149" s="71"/>
      <c r="H149" s="71"/>
      <c r="I149" s="71"/>
      <c r="J149" s="0"/>
      <c r="K149" s="0"/>
      <c r="L149" s="0"/>
      <c r="M149" s="0"/>
      <c r="N149" s="0"/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s="109" customFormat="true" ht="24" hidden="false" customHeight="false" outlineLevel="0" collapsed="false">
      <c r="A150" s="34" t="s">
        <v>230</v>
      </c>
      <c r="B150" s="57" t="s">
        <v>231</v>
      </c>
      <c r="C150" s="82" t="s">
        <v>52</v>
      </c>
      <c r="D150" s="37" t="n">
        <v>1</v>
      </c>
      <c r="E150" s="108"/>
      <c r="F150" s="108"/>
      <c r="G150" s="40"/>
      <c r="H150" s="40"/>
      <c r="I150" s="40"/>
    </row>
    <row r="151" customFormat="false" ht="36" hidden="false" customHeight="false" outlineLevel="0" collapsed="false">
      <c r="A151" s="34" t="s">
        <v>232</v>
      </c>
      <c r="B151" s="57" t="s">
        <v>233</v>
      </c>
      <c r="C151" s="82" t="s">
        <v>52</v>
      </c>
      <c r="D151" s="37" t="n">
        <v>1</v>
      </c>
      <c r="E151" s="110"/>
      <c r="F151" s="110"/>
      <c r="G151" s="40"/>
      <c r="H151" s="40"/>
      <c r="I151" s="40"/>
      <c r="J151" s="0"/>
      <c r="K151" s="0"/>
      <c r="L151" s="0"/>
      <c r="M151" s="0"/>
      <c r="N151" s="0"/>
      <c r="O151" s="0"/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customFormat="false" ht="48" hidden="false" customHeight="false" outlineLevel="0" collapsed="false">
      <c r="A152" s="34" t="s">
        <v>234</v>
      </c>
      <c r="B152" s="57" t="s">
        <v>235</v>
      </c>
      <c r="C152" s="36" t="s">
        <v>27</v>
      </c>
      <c r="D152" s="47" t="n">
        <v>35</v>
      </c>
      <c r="E152" s="38"/>
      <c r="F152" s="38"/>
      <c r="G152" s="40"/>
      <c r="H152" s="40"/>
      <c r="I152" s="40"/>
      <c r="J152" s="0"/>
      <c r="K152" s="0"/>
      <c r="L152" s="0"/>
      <c r="M152" s="0"/>
      <c r="N152" s="0"/>
      <c r="O152" s="0"/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customFormat="false" ht="48" hidden="false" customHeight="false" outlineLevel="0" collapsed="false">
      <c r="A153" s="34" t="s">
        <v>236</v>
      </c>
      <c r="B153" s="57" t="s">
        <v>237</v>
      </c>
      <c r="C153" s="36" t="s">
        <v>27</v>
      </c>
      <c r="D153" s="47" t="n">
        <v>35</v>
      </c>
      <c r="E153" s="38"/>
      <c r="F153" s="38"/>
      <c r="G153" s="40"/>
      <c r="H153" s="40"/>
      <c r="I153" s="40"/>
      <c r="J153" s="0"/>
      <c r="K153" s="0"/>
      <c r="L153" s="0"/>
      <c r="M153" s="0"/>
      <c r="N153" s="0"/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60" hidden="false" customHeight="false" outlineLevel="0" collapsed="false">
      <c r="A154" s="34" t="s">
        <v>238</v>
      </c>
      <c r="B154" s="57" t="s">
        <v>239</v>
      </c>
      <c r="C154" s="36" t="s">
        <v>27</v>
      </c>
      <c r="D154" s="47" t="n">
        <v>35</v>
      </c>
      <c r="E154" s="38"/>
      <c r="F154" s="38"/>
      <c r="G154" s="40"/>
      <c r="H154" s="40"/>
      <c r="I154" s="40"/>
      <c r="J154" s="0"/>
      <c r="K154" s="0"/>
      <c r="L154" s="0"/>
      <c r="M154" s="0"/>
      <c r="N154" s="0"/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customFormat="false" ht="24" hidden="false" customHeight="false" outlineLevel="0" collapsed="false">
      <c r="A155" s="34" t="s">
        <v>240</v>
      </c>
      <c r="B155" s="57" t="s">
        <v>241</v>
      </c>
      <c r="C155" s="36" t="s">
        <v>52</v>
      </c>
      <c r="D155" s="37" t="n">
        <v>2</v>
      </c>
      <c r="E155" s="38"/>
      <c r="F155" s="38"/>
      <c r="G155" s="40"/>
      <c r="H155" s="40"/>
      <c r="I155" s="40"/>
      <c r="J155" s="0"/>
      <c r="K155" s="0"/>
      <c r="L155" s="0"/>
      <c r="M155" s="0"/>
      <c r="N155" s="0"/>
      <c r="O155" s="0"/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customFormat="false" ht="24" hidden="false" customHeight="false" outlineLevel="0" collapsed="false">
      <c r="A156" s="34" t="s">
        <v>242</v>
      </c>
      <c r="B156" s="45" t="s">
        <v>243</v>
      </c>
      <c r="C156" s="36" t="s">
        <v>27</v>
      </c>
      <c r="D156" s="47" t="n">
        <f aca="false">D152+D153-4</f>
        <v>66</v>
      </c>
      <c r="E156" s="38"/>
      <c r="F156" s="38"/>
      <c r="G156" s="40"/>
      <c r="H156" s="40"/>
      <c r="I156" s="40"/>
      <c r="J156" s="0"/>
      <c r="K156" s="0"/>
      <c r="L156" s="0"/>
      <c r="M156" s="0"/>
      <c r="N156" s="0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24" hidden="false" customHeight="false" outlineLevel="0" collapsed="false">
      <c r="A157" s="34" t="s">
        <v>244</v>
      </c>
      <c r="B157" s="45" t="s">
        <v>245</v>
      </c>
      <c r="C157" s="36" t="s">
        <v>27</v>
      </c>
      <c r="D157" s="47" t="n">
        <f aca="false">D154-2</f>
        <v>33</v>
      </c>
      <c r="E157" s="38"/>
      <c r="F157" s="38"/>
      <c r="G157" s="40"/>
      <c r="H157" s="40"/>
      <c r="I157" s="40"/>
      <c r="J157" s="0"/>
      <c r="K157" s="0"/>
      <c r="L157" s="0"/>
      <c r="M157" s="0"/>
      <c r="N157" s="0"/>
      <c r="O157" s="0"/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customFormat="false" ht="24" hidden="false" customHeight="false" outlineLevel="0" collapsed="false">
      <c r="A158" s="34" t="s">
        <v>246</v>
      </c>
      <c r="B158" s="45" t="s">
        <v>247</v>
      </c>
      <c r="C158" s="36" t="s">
        <v>52</v>
      </c>
      <c r="D158" s="37" t="n">
        <v>1</v>
      </c>
      <c r="E158" s="38"/>
      <c r="F158" s="38"/>
      <c r="G158" s="40"/>
      <c r="H158" s="40"/>
      <c r="I158" s="40"/>
      <c r="J158" s="0"/>
      <c r="K158" s="0"/>
      <c r="L158" s="0"/>
      <c r="M158" s="0"/>
      <c r="N158" s="0"/>
      <c r="O158" s="0"/>
      <c r="P158" s="0"/>
      <c r="Q158" s="0"/>
      <c r="R158" s="0"/>
      <c r="S158" s="0"/>
      <c r="T158" s="0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s="3" customFormat="true" ht="12.75" hidden="false" customHeight="true" outlineLevel="0" collapsed="false">
      <c r="A159" s="65"/>
      <c r="B159" s="66" t="s">
        <v>248</v>
      </c>
      <c r="C159" s="66"/>
      <c r="D159" s="66"/>
      <c r="E159" s="66"/>
      <c r="F159" s="66"/>
      <c r="G159" s="67" t="n">
        <f aca="false">SUM(G150:G158)</f>
        <v>0</v>
      </c>
      <c r="H159" s="67" t="n">
        <f aca="false">SUM(H150:H158)</f>
        <v>0</v>
      </c>
      <c r="I159" s="67" t="n">
        <f aca="false">G159+H159</f>
        <v>0</v>
      </c>
    </row>
    <row r="160" customFormat="false" ht="13.8" hidden="false" customHeight="false" outlineLevel="0" collapsed="false">
      <c r="A160" s="68"/>
      <c r="B160" s="69"/>
      <c r="C160" s="70"/>
      <c r="D160" s="32"/>
      <c r="E160" s="71"/>
      <c r="F160" s="71"/>
      <c r="G160" s="71"/>
      <c r="H160" s="71"/>
      <c r="I160" s="71"/>
      <c r="J160" s="0"/>
      <c r="K160" s="0"/>
      <c r="L160" s="0"/>
      <c r="M160" s="0"/>
      <c r="N160" s="0"/>
      <c r="O160" s="0"/>
      <c r="P160" s="0"/>
      <c r="Q160" s="0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customFormat="false" ht="13.8" hidden="false" customHeight="false" outlineLevel="0" collapsed="false">
      <c r="A161" s="99"/>
      <c r="B161" s="59"/>
      <c r="C161" s="37"/>
      <c r="D161" s="47"/>
      <c r="E161" s="38"/>
      <c r="F161" s="39"/>
      <c r="G161" s="80"/>
      <c r="H161" s="80"/>
      <c r="I161" s="80"/>
      <c r="J161" s="0"/>
      <c r="K161" s="0"/>
      <c r="L161" s="0"/>
      <c r="M161" s="0"/>
      <c r="N161" s="0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customFormat="false" ht="13.8" hidden="false" customHeight="false" outlineLevel="0" collapsed="false">
      <c r="A162" s="99"/>
      <c r="B162" s="59"/>
      <c r="C162" s="37"/>
      <c r="D162" s="37"/>
      <c r="E162" s="38"/>
      <c r="F162" s="38"/>
      <c r="G162" s="80"/>
      <c r="H162" s="80"/>
      <c r="I162" s="80"/>
      <c r="J162" s="0"/>
      <c r="K162" s="0"/>
      <c r="L162" s="0"/>
      <c r="M162" s="0"/>
      <c r="N162" s="0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customFormat="false" ht="13.8" hidden="false" customHeight="false" outlineLevel="0" collapsed="false">
      <c r="A163" s="65"/>
      <c r="B163" s="66"/>
      <c r="C163" s="66"/>
      <c r="D163" s="66"/>
      <c r="E163" s="66"/>
      <c r="F163" s="66"/>
      <c r="G163" s="67"/>
      <c r="H163" s="67"/>
      <c r="I163" s="67"/>
      <c r="J163" s="0"/>
      <c r="K163" s="0"/>
      <c r="L163" s="0"/>
      <c r="M163" s="0"/>
      <c r="N163" s="0"/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13.8" hidden="false" customHeight="false" outlineLevel="0" collapsed="false">
      <c r="A164" s="111"/>
      <c r="B164" s="112"/>
      <c r="C164" s="112"/>
      <c r="D164" s="112"/>
      <c r="E164" s="112"/>
      <c r="F164" s="112"/>
      <c r="G164" s="113"/>
      <c r="H164" s="113"/>
      <c r="I164" s="113"/>
      <c r="J164" s="0"/>
      <c r="K164" s="0"/>
      <c r="L164" s="0"/>
      <c r="M164" s="0"/>
      <c r="N164" s="0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customFormat="false" ht="13.8" hidden="false" customHeight="false" outlineLevel="0" collapsed="false">
      <c r="A165" s="114"/>
      <c r="B165" s="59"/>
      <c r="C165" s="115"/>
      <c r="D165" s="115"/>
      <c r="E165" s="116"/>
      <c r="F165" s="117"/>
      <c r="G165" s="118"/>
      <c r="H165" s="118"/>
      <c r="I165" s="118"/>
      <c r="J165" s="0"/>
      <c r="K165" s="0"/>
      <c r="L165" s="0"/>
      <c r="M165" s="0"/>
      <c r="N165" s="0"/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13.8" hidden="false" customHeight="false" outlineLevel="0" collapsed="false">
      <c r="A166" s="114"/>
      <c r="B166" s="59"/>
      <c r="C166" s="115"/>
      <c r="D166" s="115"/>
      <c r="E166" s="116"/>
      <c r="F166" s="117"/>
      <c r="G166" s="118"/>
      <c r="H166" s="118"/>
      <c r="I166" s="118"/>
      <c r="J166" s="0"/>
      <c r="K166" s="0"/>
      <c r="L166" s="0"/>
      <c r="M166" s="0"/>
      <c r="N166" s="0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15" hidden="false" customHeight="false" outlineLevel="0" collapsed="false">
      <c r="A167" s="119"/>
      <c r="B167" s="120"/>
      <c r="C167" s="120"/>
      <c r="D167" s="120"/>
      <c r="E167" s="120"/>
      <c r="F167" s="120"/>
      <c r="G167" s="121"/>
      <c r="H167" s="121"/>
      <c r="I167" s="121"/>
      <c r="J167" s="0"/>
      <c r="K167" s="0"/>
      <c r="L167" s="0"/>
      <c r="M167" s="0"/>
      <c r="N167" s="0"/>
      <c r="O167" s="0"/>
      <c r="P167" s="0"/>
      <c r="Q167" s="0"/>
      <c r="R167" s="0"/>
      <c r="S167" s="0"/>
      <c r="T167" s="0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s="127" customFormat="true" ht="13.8" hidden="false" customHeight="false" outlineLevel="0" collapsed="false">
      <c r="A168" s="122"/>
      <c r="B168" s="123"/>
      <c r="C168" s="124"/>
      <c r="D168" s="125"/>
      <c r="E168" s="126"/>
      <c r="F168" s="126"/>
      <c r="G168" s="126"/>
      <c r="H168" s="126"/>
      <c r="I168" s="126"/>
    </row>
    <row r="169" s="2" customFormat="true" ht="12.8" hidden="false" customHeight="false" outlineLevel="0" collapsed="false"/>
    <row r="170" customFormat="false" ht="28.5" hidden="false" customHeight="true" outlineLevel="0" collapsed="false">
      <c r="A170" s="128"/>
      <c r="B170" s="128"/>
      <c r="C170" s="128"/>
      <c r="D170" s="128"/>
      <c r="E170" s="128"/>
      <c r="F170" s="128"/>
      <c r="G170" s="128"/>
      <c r="H170" s="128"/>
      <c r="I170" s="128"/>
      <c r="J170" s="0"/>
      <c r="K170" s="0"/>
      <c r="L170" s="0"/>
      <c r="M170" s="0"/>
      <c r="N170" s="0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13.8" hidden="false" customHeight="false" outlineLevel="0" collapsed="false">
      <c r="A171" s="0"/>
      <c r="B171" s="0"/>
      <c r="C171" s="0"/>
      <c r="D171" s="0"/>
      <c r="E171" s="0"/>
      <c r="F171" s="0"/>
      <c r="G171" s="0"/>
      <c r="H171" s="0"/>
      <c r="I171" s="0"/>
      <c r="J171" s="0"/>
      <c r="K171" s="0"/>
      <c r="L171" s="0"/>
      <c r="M171" s="0"/>
      <c r="N171" s="0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customFormat="false" ht="13.8" hidden="false" customHeight="false" outlineLevel="0" collapsed="false">
      <c r="A172" s="129"/>
      <c r="B172" s="130"/>
      <c r="C172" s="130"/>
      <c r="D172" s="130"/>
      <c r="E172" s="130"/>
      <c r="F172" s="130"/>
      <c r="G172" s="129"/>
      <c r="H172" s="129"/>
      <c r="I172" s="131"/>
      <c r="J172" s="0"/>
      <c r="K172" s="0"/>
      <c r="L172" s="0"/>
      <c r="M172" s="0"/>
      <c r="N172" s="0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customFormat="false" ht="13.8" hidden="false" customHeight="false" outlineLevel="0" collapsed="false">
      <c r="A173" s="129"/>
      <c r="B173" s="130"/>
      <c r="C173" s="130"/>
      <c r="D173" s="130"/>
      <c r="E173" s="130"/>
      <c r="F173" s="130"/>
      <c r="G173" s="129"/>
      <c r="H173" s="129"/>
      <c r="I173" s="131"/>
      <c r="J173" s="0"/>
      <c r="K173" s="0"/>
      <c r="L173" s="0"/>
      <c r="M173" s="0"/>
      <c r="N173" s="0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30" hidden="false" customHeight="true" outlineLevel="0" collapsed="false">
      <c r="A174" s="102"/>
      <c r="B174" s="130"/>
      <c r="C174" s="130"/>
      <c r="D174" s="130"/>
      <c r="E174" s="130"/>
      <c r="F174" s="130"/>
      <c r="G174" s="129"/>
      <c r="H174" s="129"/>
      <c r="I174" s="132"/>
      <c r="J174" s="0"/>
      <c r="K174" s="0"/>
      <c r="L174" s="0"/>
      <c r="M174" s="0"/>
      <c r="N174" s="0"/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13.8" hidden="false" customHeight="false" outlineLevel="0" collapsed="false">
      <c r="A175" s="0"/>
      <c r="B175" s="0"/>
      <c r="C175" s="0"/>
      <c r="D175" s="0"/>
      <c r="E175" s="0"/>
      <c r="F175" s="0"/>
      <c r="G175" s="0"/>
      <c r="H175" s="0"/>
      <c r="I175" s="0"/>
      <c r="J175" s="0"/>
      <c r="K175" s="0"/>
      <c r="L175" s="0"/>
      <c r="M175" s="0"/>
      <c r="N175" s="0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s="133" customFormat="true" ht="12.8" hidden="false" customHeight="false" outlineLevel="0" collapsed="false">
      <c r="B176" s="134"/>
      <c r="C176" s="135"/>
      <c r="D176" s="135"/>
      <c r="E176" s="135"/>
      <c r="F176" s="135"/>
      <c r="G176" s="135"/>
      <c r="H176" s="135"/>
      <c r="I176" s="135"/>
    </row>
    <row r="177" s="136" customFormat="true" ht="12.8" hidden="false" customHeight="false" outlineLevel="0" collapsed="false">
      <c r="C177" s="137"/>
      <c r="D177" s="137"/>
      <c r="E177" s="137"/>
      <c r="F177" s="137"/>
      <c r="G177" s="137"/>
      <c r="H177" s="137"/>
      <c r="I177" s="137"/>
    </row>
    <row r="178" customFormat="false" ht="13.8" hidden="false" customHeight="false" outlineLevel="0" collapsed="false">
      <c r="A178" s="0"/>
      <c r="B178" s="0"/>
      <c r="C178" s="0"/>
      <c r="D178" s="0"/>
      <c r="E178" s="0"/>
      <c r="F178" s="0"/>
      <c r="G178" s="0"/>
      <c r="H178" s="0"/>
      <c r="I178" s="0"/>
      <c r="J178" s="0"/>
      <c r="K178" s="0"/>
      <c r="L178" s="0"/>
      <c r="M178" s="0"/>
      <c r="N178" s="0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s="133" customFormat="true" ht="12.8" hidden="false" customHeight="false" outlineLevel="0" collapsed="false">
      <c r="B179" s="134"/>
      <c r="C179" s="135"/>
      <c r="D179" s="135"/>
      <c r="E179" s="135"/>
      <c r="F179" s="135"/>
      <c r="G179" s="135"/>
      <c r="H179" s="135"/>
      <c r="I179" s="135"/>
    </row>
    <row r="180" s="136" customFormat="true" ht="12.8" hidden="false" customHeight="false" outlineLevel="0" collapsed="false">
      <c r="C180" s="137"/>
      <c r="D180" s="137"/>
      <c r="E180" s="137"/>
      <c r="F180" s="137"/>
      <c r="G180" s="137"/>
      <c r="H180" s="137"/>
      <c r="I180" s="137"/>
    </row>
  </sheetData>
  <mergeCells count="52">
    <mergeCell ref="D1:I1"/>
    <mergeCell ref="E3:I3"/>
    <mergeCell ref="E4:I4"/>
    <mergeCell ref="E5:I5"/>
    <mergeCell ref="E6:I6"/>
    <mergeCell ref="E7:I7"/>
    <mergeCell ref="E8:I8"/>
    <mergeCell ref="E9:I9"/>
    <mergeCell ref="A11:I11"/>
    <mergeCell ref="A12:I12"/>
    <mergeCell ref="A14:I14"/>
    <mergeCell ref="A15:I15"/>
    <mergeCell ref="A16:I16"/>
    <mergeCell ref="A17:I17"/>
    <mergeCell ref="B19:D19"/>
    <mergeCell ref="F19:H19"/>
    <mergeCell ref="A21:A22"/>
    <mergeCell ref="B21:B22"/>
    <mergeCell ref="C21:C22"/>
    <mergeCell ref="D21:D22"/>
    <mergeCell ref="E21:F21"/>
    <mergeCell ref="G21:H21"/>
    <mergeCell ref="I21:I22"/>
    <mergeCell ref="B29:F29"/>
    <mergeCell ref="B33:F33"/>
    <mergeCell ref="B60:F60"/>
    <mergeCell ref="B126:F126"/>
    <mergeCell ref="B141:F141"/>
    <mergeCell ref="B148:F148"/>
    <mergeCell ref="B159:F159"/>
    <mergeCell ref="B163:F163"/>
    <mergeCell ref="B164:F164"/>
    <mergeCell ref="B167:F167"/>
    <mergeCell ref="A170:I170"/>
    <mergeCell ref="B172:F172"/>
    <mergeCell ref="G172:H172"/>
    <mergeCell ref="B173:F173"/>
    <mergeCell ref="G173:H173"/>
    <mergeCell ref="B174:F174"/>
    <mergeCell ref="G174:H174"/>
    <mergeCell ref="C176:E176"/>
    <mergeCell ref="F176:G176"/>
    <mergeCell ref="H176:I176"/>
    <mergeCell ref="C177:E177"/>
    <mergeCell ref="F177:G177"/>
    <mergeCell ref="H177:I177"/>
    <mergeCell ref="C179:E179"/>
    <mergeCell ref="F179:G179"/>
    <mergeCell ref="H179:I179"/>
    <mergeCell ref="C180:E180"/>
    <mergeCell ref="F180:G180"/>
    <mergeCell ref="H180:I18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2018-09-19T19:22:22Z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