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 activeTab="2"/>
  </bookViews>
  <sheets>
    <sheet name="Валка деревьев" sheetId="2" r:id="rId1"/>
    <sheet name="Демонтаж ограждения" sheetId="3" r:id="rId2"/>
    <sheet name="Устройство дороги" sheetId="4" r:id="rId3"/>
  </sheets>
  <definedNames>
    <definedName name="Print_Titles" localSheetId="0">'Валка деревьев'!$9:$9</definedName>
    <definedName name="Print_Titles" localSheetId="1">'Демонтаж ограждения'!$6:$6</definedName>
    <definedName name="Print_Titles" localSheetId="2">'Устройство дороги'!$5:$5</definedName>
    <definedName name="_xlnm.Print_Titles" localSheetId="0">'Валка деревьев'!$9:$9</definedName>
    <definedName name="_xlnm.Print_Titles" localSheetId="1">'Демонтаж ограждения'!$6:$6</definedName>
    <definedName name="_xlnm.Print_Titles" localSheetId="2">'Устройство дороги'!$5:$5</definedName>
  </definedNames>
  <calcPr calcId="145621"/>
</workbook>
</file>

<file path=xl/calcChain.xml><?xml version="1.0" encoding="utf-8"?>
<calcChain xmlns="http://schemas.openxmlformats.org/spreadsheetml/2006/main">
  <c r="E15" i="4" l="1"/>
  <c r="E14" i="4"/>
  <c r="E26" i="4"/>
  <c r="I22" i="2" l="1"/>
  <c r="E19" i="4" l="1"/>
  <c r="E10" i="4"/>
  <c r="G27" i="4" l="1"/>
  <c r="E29" i="4" s="1"/>
  <c r="I27" i="4"/>
  <c r="I14" i="3"/>
  <c r="G14" i="3"/>
  <c r="G19" i="3" l="1"/>
  <c r="G22" i="2"/>
  <c r="G24" i="2" s="1"/>
</calcChain>
</file>

<file path=xl/sharedStrings.xml><?xml version="1.0" encoding="utf-8"?>
<sst xmlns="http://schemas.openxmlformats.org/spreadsheetml/2006/main" count="193" uniqueCount="105">
  <si>
    <t>№ пп</t>
  </si>
  <si>
    <t>Шифр и номер позиции норматива</t>
  </si>
  <si>
    <t>Наименование работ и затрат, единица измерения</t>
  </si>
  <si>
    <t>Количество</t>
  </si>
  <si>
    <t>1</t>
  </si>
  <si>
    <r>
      <t>ФЕР01-02-099-07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</si>
  <si>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2</t>
  </si>
  <si>
    <r>
      <t>ФЕР01-02-099-01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</si>
  <si>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3</t>
  </si>
  <si>
    <r>
      <t>ФЕР01-02-119-03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</si>
  <si>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4</t>
  </si>
  <si>
    <r>
      <t>ФЕР01-02-101-10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</si>
  <si>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5</t>
  </si>
  <si>
    <r>
      <t>ФЕР01-02-101-01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</si>
  <si>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6</t>
  </si>
  <si>
    <r>
      <t>ФЕР01-02-116-01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</si>
  <si>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7</t>
  </si>
  <si>
    <r>
      <t>ФЕР01-02-105-01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</si>
  <si>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8</t>
  </si>
  <si>
    <r>
      <t>ФЕР01-02-100-04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</si>
  <si>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9</t>
  </si>
  <si>
    <r>
      <t>ФЕР01-02-107-02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</si>
  <si>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10</t>
  </si>
  <si>
    <r>
      <t>ФССЦпг-01-01-01-041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</si>
  <si>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11</t>
  </si>
  <si>
    <r>
      <t>ФССЦпг-01-01-01-043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</si>
  <si>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12</t>
  </si>
  <si>
    <r>
      <t>ФССЦпг-03-21-01-003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</si>
  <si>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Ед.изм.</t>
  </si>
  <si>
    <t>шт</t>
  </si>
  <si>
    <t xml:space="preserve">Валка деревьев твердых пород и лиственницы с корня, диаметр стволов: до 16 см
</t>
  </si>
  <si>
    <t>Стоимость работ единицы</t>
  </si>
  <si>
    <t>Стоимость работ Общая</t>
  </si>
  <si>
    <t>Стоимость МАТ единицы</t>
  </si>
  <si>
    <t>Стоимость МАТ Общая</t>
  </si>
  <si>
    <t xml:space="preserve">Валка деревьев мягких пород с корня, диаметр стволов: до 16 см
</t>
  </si>
  <si>
    <t>м2</t>
  </si>
  <si>
    <t xml:space="preserve">Расчистка площадей от кустарника и мелколесья вручную: при густой поросли
</t>
  </si>
  <si>
    <t xml:space="preserve">Разделка древесины твердых пород и лиственницы, полученной от валки леса, диаметр стволов: до 20 см
</t>
  </si>
  <si>
    <t>Деревьев</t>
  </si>
  <si>
    <t xml:space="preserve">Разделка древесины мягких пород, полученной от валки леса, диаметр стволов: до 12 см
</t>
  </si>
  <si>
    <t>га</t>
  </si>
  <si>
    <t xml:space="preserve">Сгребание срезанного или выкорчеванного кустарника и мелколесья кустарниковыми граблями на тракторе мощностью 79 кВт (108 л.с.) с перемещением до 20 м, кустарник и мелколесье: густые
</t>
  </si>
  <si>
    <t xml:space="preserve">Трелевка хлыстов древесины на расстояние до 300 м тракторами мощностью 79 кВт (108 л.с.), диаметр стволов до 20 см
</t>
  </si>
  <si>
    <t>т</t>
  </si>
  <si>
    <t xml:space="preserve">Погрузо-разгрузочные работы при автомобильных перевозках: Погрузка мусора строительного с погрузкой вручную
</t>
  </si>
  <si>
    <t xml:space="preserve">Перевозка грузов автомобилями-самосвалами грузоподъемностью 10 т работающих вне карьера на расстояние: I класс груза до 3 км
</t>
  </si>
  <si>
    <t>Итого РАБОТ:</t>
  </si>
  <si>
    <t>Итого МАТ:</t>
  </si>
  <si>
    <t>по смете</t>
  </si>
  <si>
    <t>Общая за МАТ и РАБОТ:</t>
  </si>
  <si>
    <r>
      <t>ФЕР07-01-054-13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</si>
  <si>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ФЕР46-04-003-01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</si>
  <si>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ФЕР07-01-055-09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</si>
  <si>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ФЕР07-01-055-01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</si>
  <si>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ФССЦпг-01-01-01-003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</si>
  <si>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ФССЦпг-01-01-01-015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</si>
  <si>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по смете с НДС:</t>
  </si>
  <si>
    <t>м</t>
  </si>
  <si>
    <t>м3</t>
  </si>
  <si>
    <t xml:space="preserve">Разборка бетонных конструкций объемом более 1 м3 при помощи отбойных молотков из бетона марки: 100
</t>
  </si>
  <si>
    <t xml:space="preserve">Погрузо-разгрузочные работы при автомобильных перевозках: Погрузка металлических конструкций массой до 1 т
</t>
  </si>
  <si>
    <t xml:space="preserve">Погрузо-разгрузочные работы при автомобильных перевозках: Погрузка изделий из сборного железобетона, бетона, керамзитобетона массой до 3 т
</t>
  </si>
  <si>
    <t>Общая за МАТ и РАБ:</t>
  </si>
  <si>
    <t>Устройство дороги</t>
  </si>
  <si>
    <r>
      <t>ФЕР01-01-013-08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</si>
  <si>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ФЕР27-04-016-04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</si>
  <si>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ФЕР27-04-001-01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</si>
  <si>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ФЕР27-04-001-04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</si>
  <si>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ФЕР47-01-001-02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</si>
  <si>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r>
      <t>ФЕР01-01-036-02</t>
    </r>
    <r>
      <rPr>
        <i/>
        <sz val="7"/>
        <rFont val="Arial"/>
        <family val="2"/>
        <charset val="204"/>
      </rPr>
      <t xml:space="preserve">
Приказ Минстроя России от 30.12.2016 №1039/пр</t>
    </r>
  </si>
  <si>
    <t>Раздел 2. Тропа наряда</t>
  </si>
  <si>
    <t>13</t>
  </si>
  <si>
    <t>14</t>
  </si>
  <si>
    <t>15</t>
  </si>
  <si>
    <t>16</t>
  </si>
  <si>
    <t>17</t>
  </si>
  <si>
    <t>18</t>
  </si>
  <si>
    <t>19</t>
  </si>
  <si>
    <t xml:space="preserve">Устройство прослойки из нетканого синтетического материала (НСМ) в земляном полотне: сплошной
</t>
  </si>
  <si>
    <t xml:space="preserve">Нетканый геотекстиль: Дорнит 350 г/м2
</t>
  </si>
  <si>
    <t xml:space="preserve">Устройство подстилающих и выравнивающих слоев оснований: из песка
</t>
  </si>
  <si>
    <t xml:space="preserve">Песок природный для строительных: работ мелкий
</t>
  </si>
  <si>
    <t xml:space="preserve">Устройство подстилающих и выравнивающих слоев оснований: из щебня
</t>
  </si>
  <si>
    <t xml:space="preserve">Щебень из гравия для строительных работ марка 800, фракция 10-20 мм
</t>
  </si>
  <si>
    <t xml:space="preserve">Щебень из гравия для строительных работ марка 800, фракция 20-40 мм
</t>
  </si>
  <si>
    <t xml:space="preserve">Планировка участка: вручную
</t>
  </si>
  <si>
    <t xml:space="preserve">Планировка площадей бульдозерами мощностью: 79 кВт (108 л.с.)
</t>
  </si>
  <si>
    <t>итого РАБОТ</t>
  </si>
  <si>
    <t>Итого МАТ</t>
  </si>
  <si>
    <t>Мат</t>
  </si>
  <si>
    <t>Итого общее:</t>
  </si>
  <si>
    <t>по смете:</t>
  </si>
  <si>
    <t xml:space="preserve">(Демонтаж) металлических оград по железобетонным столбам: из колючей проволоки
</t>
  </si>
  <si>
    <t xml:space="preserve">(Демонтаж) калиток: без установки столбов при металлических оградах и оградах из панелей
</t>
  </si>
  <si>
    <t xml:space="preserve">(Демонтаж) ворот распашных с установкой столбов: металлических
</t>
  </si>
  <si>
    <t xml:space="preserve">Перевозка грузов автомобилями-самосвалами грузоподъемностью 10 т работающих вне карьера на расстояние: I класс груза до 3 км, 61 тон
</t>
  </si>
  <si>
    <t>Погрузо-разгрузочные работы при автомобильных перевозках: Погрузка мусора строительного с погрузкой экскаваторами емкостью ковша до 0,5 м3
46 тон</t>
  </si>
  <si>
    <t xml:space="preserve">Корчевка пней в грунтах естественного залегания корчевателями-собирателями на тракторе мощностью 79 кВт (108 л.с.) с перемещением пней до 5 м, диаметр пней: до 24 см, 230 шт
</t>
  </si>
  <si>
    <t>комп</t>
  </si>
  <si>
    <t xml:space="preserve">Засыпка ям подкоренных бульдозерами мощностью: 118 кВт (160 л.с.), 230 шт
</t>
  </si>
  <si>
    <t xml:space="preserve">Разработка грунта с погрузкой на автомобили-самосвалы экскаваторами с ковшом вместимостью: 0,65 (0,5-1) м3, группа грунтов 2, м3 231
</t>
  </si>
  <si>
    <t xml:space="preserve">Перевозка грузов автомобилями-самосвалами грузоподъемностью 10 т работающих вне карьера на расстояние: I класс груза до 3 км, 404 тон
</t>
  </si>
  <si>
    <t xml:space="preserve">Разработка грунта с погрузкой на автомобили-самосвалы экскаваторами с ковшом вместимостью: 0,65 (0,5-1) м3, группа грунтов 2, (1036 м3)
</t>
  </si>
  <si>
    <t xml:space="preserve">Перевозка грузов автомобилями-самосвалами грузоподъемностью 10 т работающих вне карьера на расстояние: I класс груза до 3 км, (тон 1813)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</si>
</sst>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9" fillId="0" borderId="1">
      <alignment horizontal="center"/>
    </xf>
    <xf numFmtId="0" fontId="8" fillId="0" borderId="0">
      <alignment vertical="top"/>
    </xf>
    <xf numFmtId="0" fontId="9" fillId="0" borderId="1">
      <alignment horizontal="center"/>
    </xf>
    <xf numFmtId="0" fontId="9" fillId="0" borderId="0">
      <alignment vertical="top"/>
    </xf>
    <xf numFmtId="0" fontId="8" fillId="0" borderId="0"/>
    <xf numFmtId="0" fontId="9" fillId="0" borderId="0">
      <alignment horizontal="right" vertical="top" wrapText="1"/>
    </xf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1">
      <alignment horizontal="center" wrapText="1"/>
    </xf>
    <xf numFmtId="0" fontId="8" fillId="0" borderId="0">
      <alignment vertical="top"/>
    </xf>
    <xf numFmtId="0" fontId="8" fillId="0" borderId="0"/>
    <xf numFmtId="0" fontId="8" fillId="0" borderId="0"/>
    <xf numFmtId="0" fontId="9" fillId="0" borderId="0"/>
    <xf numFmtId="0" fontId="9" fillId="0" borderId="1">
      <alignment horizontal="center" wrapText="1"/>
    </xf>
    <xf numFmtId="0" fontId="9" fillId="0" borderId="1">
      <alignment horizontal="center"/>
    </xf>
    <xf numFmtId="0" fontId="8" fillId="0" borderId="0"/>
    <xf numFmtId="0" fontId="9" fillId="0" borderId="1">
      <alignment horizontal="center" wrapText="1"/>
    </xf>
    <xf numFmtId="0" fontId="8" fillId="0" borderId="0"/>
    <xf numFmtId="0" fontId="9" fillId="0" borderId="0">
      <alignment horizontal="center"/>
    </xf>
    <xf numFmtId="0" fontId="9" fillId="0" borderId="0">
      <alignment horizontal="left" vertical="top"/>
    </xf>
    <xf numFmtId="0" fontId="8" fillId="0" borderId="0"/>
    <xf numFmtId="0" fontId="9" fillId="0" borderId="0"/>
  </cellStyleXfs>
  <cellXfs count="61">
    <xf numFmtId="0" fontId="0" fillId="0" borderId="0" xfId="0"/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/>
    </xf>
    <xf numFmtId="164" fontId="6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3:I24"/>
  <sheetViews>
    <sheetView showGridLines="0" zoomScaleNormal="100" zoomScaleSheetLayoutView="75" workbookViewId="0">
      <selection activeCell="L27" sqref="L27"/>
    </sheetView>
  </sheetViews>
  <sheetFormatPr defaultRowHeight="12.75" outlineLevelRow="1" x14ac:dyDescent="0.2"/>
  <cols>
    <col min="1" max="1" width="3.5703125" style="14" customWidth="1"/>
    <col min="2" max="2" width="16.42578125" style="1" customWidth="1"/>
    <col min="3" max="3" width="34.7109375" style="2" customWidth="1"/>
    <col min="4" max="4" width="16" style="2" customWidth="1"/>
    <col min="5" max="5" width="17.140625" style="3" customWidth="1"/>
    <col min="6" max="6" width="14" style="4" customWidth="1"/>
    <col min="7" max="7" width="12.42578125" style="4" customWidth="1"/>
    <col min="8" max="8" width="17" style="4" customWidth="1"/>
    <col min="9" max="9" width="15.28515625" style="4" customWidth="1"/>
    <col min="10" max="16384" width="9.140625" style="5"/>
  </cols>
  <sheetData>
    <row r="3" spans="1:9" outlineLevel="1" x14ac:dyDescent="0.2">
      <c r="A3" s="6"/>
      <c r="B3" s="11"/>
      <c r="C3" s="12"/>
      <c r="D3" s="12"/>
      <c r="E3" s="23"/>
      <c r="F3" s="5"/>
      <c r="G3" s="5"/>
      <c r="H3" s="5"/>
      <c r="I3" s="5"/>
    </row>
    <row r="4" spans="1:9" x14ac:dyDescent="0.2">
      <c r="A4" s="6"/>
      <c r="B4" s="13"/>
      <c r="C4" s="10"/>
      <c r="D4" s="10"/>
      <c r="E4" s="6"/>
      <c r="F4" s="5"/>
      <c r="G4" s="5"/>
      <c r="H4" s="5"/>
      <c r="I4" s="5"/>
    </row>
    <row r="5" spans="1:9" x14ac:dyDescent="0.2">
      <c r="F5" s="5"/>
      <c r="G5" s="5"/>
      <c r="H5" s="5"/>
      <c r="I5" s="5"/>
    </row>
    <row r="6" spans="1:9" s="7" customFormat="1" ht="22.5" customHeight="1" x14ac:dyDescent="0.2">
      <c r="A6" s="52" t="s">
        <v>0</v>
      </c>
      <c r="B6" s="53" t="s">
        <v>1</v>
      </c>
      <c r="C6" s="52" t="s">
        <v>2</v>
      </c>
      <c r="D6" s="49" t="s">
        <v>28</v>
      </c>
      <c r="E6" s="52" t="s">
        <v>3</v>
      </c>
      <c r="F6" s="45" t="s">
        <v>31</v>
      </c>
      <c r="G6" s="45" t="s">
        <v>32</v>
      </c>
      <c r="H6" s="45" t="s">
        <v>33</v>
      </c>
      <c r="I6" s="45" t="s">
        <v>34</v>
      </c>
    </row>
    <row r="7" spans="1:9" s="7" customFormat="1" ht="24" customHeight="1" x14ac:dyDescent="0.2">
      <c r="A7" s="52"/>
      <c r="B7" s="53"/>
      <c r="C7" s="52"/>
      <c r="D7" s="50"/>
      <c r="E7" s="52"/>
      <c r="F7" s="46"/>
      <c r="G7" s="46"/>
      <c r="H7" s="46"/>
      <c r="I7" s="46"/>
    </row>
    <row r="8" spans="1:9" s="7" customFormat="1" ht="38.25" customHeight="1" x14ac:dyDescent="0.2">
      <c r="A8" s="52"/>
      <c r="B8" s="53"/>
      <c r="C8" s="52"/>
      <c r="D8" s="51"/>
      <c r="E8" s="52"/>
      <c r="F8" s="47"/>
      <c r="G8" s="47"/>
      <c r="H8" s="47"/>
      <c r="I8" s="47"/>
    </row>
    <row r="9" spans="1:9" x14ac:dyDescent="0.2">
      <c r="A9" s="8">
        <v>1</v>
      </c>
      <c r="B9" s="9">
        <v>2</v>
      </c>
      <c r="C9" s="15">
        <v>3</v>
      </c>
      <c r="D9" s="24">
        <v>4</v>
      </c>
      <c r="E9" s="15">
        <v>5</v>
      </c>
      <c r="F9" s="24">
        <v>6</v>
      </c>
      <c r="G9" s="24">
        <v>7</v>
      </c>
      <c r="H9" s="24">
        <v>8</v>
      </c>
      <c r="I9" s="24">
        <v>9</v>
      </c>
    </row>
    <row r="10" spans="1:9" ht="48" x14ac:dyDescent="0.2">
      <c r="A10" s="16" t="s">
        <v>4</v>
      </c>
      <c r="B10" s="17" t="s">
        <v>5</v>
      </c>
      <c r="C10" s="18" t="s">
        <v>30</v>
      </c>
      <c r="D10" s="24" t="s">
        <v>29</v>
      </c>
      <c r="E10" s="8">
        <v>127</v>
      </c>
      <c r="F10" s="44"/>
      <c r="G10" s="26"/>
      <c r="H10" s="26"/>
      <c r="I10" s="26"/>
    </row>
    <row r="11" spans="1:9" ht="41.25" x14ac:dyDescent="0.2">
      <c r="A11" s="16" t="s">
        <v>6</v>
      </c>
      <c r="B11" s="17" t="s">
        <v>7</v>
      </c>
      <c r="C11" s="18" t="s">
        <v>35</v>
      </c>
      <c r="D11" s="24" t="s">
        <v>29</v>
      </c>
      <c r="E11" s="8">
        <v>103</v>
      </c>
      <c r="F11" s="44"/>
      <c r="G11" s="26"/>
      <c r="H11" s="26"/>
      <c r="I11" s="26"/>
    </row>
    <row r="12" spans="1:9" ht="48" x14ac:dyDescent="0.2">
      <c r="A12" s="16" t="s">
        <v>8</v>
      </c>
      <c r="B12" s="17" t="s">
        <v>9</v>
      </c>
      <c r="C12" s="18" t="s">
        <v>37</v>
      </c>
      <c r="D12" s="24" t="s">
        <v>41</v>
      </c>
      <c r="E12" s="8">
        <v>9.3899999999999997E-2</v>
      </c>
      <c r="F12" s="44"/>
      <c r="G12" s="26"/>
      <c r="H12" s="26"/>
      <c r="I12" s="26"/>
    </row>
    <row r="13" spans="1:9" ht="48" x14ac:dyDescent="0.2">
      <c r="A13" s="16" t="s">
        <v>10</v>
      </c>
      <c r="B13" s="17" t="s">
        <v>11</v>
      </c>
      <c r="C13" s="18" t="s">
        <v>38</v>
      </c>
      <c r="D13" s="24" t="s">
        <v>39</v>
      </c>
      <c r="E13" s="8">
        <v>127</v>
      </c>
      <c r="F13" s="44"/>
      <c r="G13" s="26"/>
      <c r="H13" s="26"/>
      <c r="I13" s="26"/>
    </row>
    <row r="14" spans="1:9" ht="48" x14ac:dyDescent="0.2">
      <c r="A14" s="16" t="s">
        <v>12</v>
      </c>
      <c r="B14" s="17" t="s">
        <v>13</v>
      </c>
      <c r="C14" s="18" t="s">
        <v>40</v>
      </c>
      <c r="D14" s="24" t="s">
        <v>39</v>
      </c>
      <c r="E14" s="8">
        <v>103</v>
      </c>
      <c r="F14" s="44"/>
      <c r="G14" s="26"/>
      <c r="H14" s="26"/>
      <c r="I14" s="26"/>
    </row>
    <row r="15" spans="1:9" ht="84" x14ac:dyDescent="0.2">
      <c r="A15" s="16" t="s">
        <v>14</v>
      </c>
      <c r="B15" s="17" t="s">
        <v>15</v>
      </c>
      <c r="C15" s="18" t="s">
        <v>42</v>
      </c>
      <c r="D15" s="24" t="s">
        <v>41</v>
      </c>
      <c r="E15" s="8">
        <v>9.3899999999999997E-2</v>
      </c>
      <c r="F15" s="44"/>
      <c r="G15" s="26"/>
      <c r="H15" s="26"/>
      <c r="I15" s="26"/>
    </row>
    <row r="16" spans="1:9" ht="72" x14ac:dyDescent="0.2">
      <c r="A16" s="16" t="s">
        <v>16</v>
      </c>
      <c r="B16" s="17" t="s">
        <v>17</v>
      </c>
      <c r="C16" s="18" t="s">
        <v>98</v>
      </c>
      <c r="D16" s="24" t="s">
        <v>99</v>
      </c>
      <c r="E16" s="8">
        <v>1</v>
      </c>
      <c r="F16" s="44"/>
      <c r="G16" s="26"/>
      <c r="H16" s="26"/>
      <c r="I16" s="26"/>
    </row>
    <row r="17" spans="1:9" ht="60" x14ac:dyDescent="0.2">
      <c r="A17" s="16" t="s">
        <v>18</v>
      </c>
      <c r="B17" s="17" t="s">
        <v>19</v>
      </c>
      <c r="C17" s="18" t="s">
        <v>43</v>
      </c>
      <c r="D17" s="24" t="s">
        <v>29</v>
      </c>
      <c r="E17" s="24">
        <v>230</v>
      </c>
      <c r="F17" s="44"/>
      <c r="G17" s="26"/>
      <c r="H17" s="26"/>
      <c r="I17" s="26"/>
    </row>
    <row r="18" spans="1:9" ht="48" x14ac:dyDescent="0.2">
      <c r="A18" s="16" t="s">
        <v>20</v>
      </c>
      <c r="B18" s="17" t="s">
        <v>21</v>
      </c>
      <c r="C18" s="18" t="s">
        <v>100</v>
      </c>
      <c r="D18" s="24" t="s">
        <v>99</v>
      </c>
      <c r="E18" s="8">
        <v>1</v>
      </c>
      <c r="F18" s="44"/>
      <c r="G18" s="26"/>
      <c r="H18" s="26"/>
      <c r="I18" s="26"/>
    </row>
    <row r="19" spans="1:9" ht="60" x14ac:dyDescent="0.2">
      <c r="A19" s="16" t="s">
        <v>22</v>
      </c>
      <c r="B19" s="17" t="s">
        <v>23</v>
      </c>
      <c r="C19" s="18" t="s">
        <v>45</v>
      </c>
      <c r="D19" s="24" t="s">
        <v>44</v>
      </c>
      <c r="E19" s="8">
        <v>15</v>
      </c>
      <c r="F19" s="44"/>
      <c r="G19" s="26"/>
      <c r="H19" s="26"/>
      <c r="I19" s="26"/>
    </row>
    <row r="20" spans="1:9" ht="72" x14ac:dyDescent="0.2">
      <c r="A20" s="16" t="s">
        <v>24</v>
      </c>
      <c r="B20" s="17" t="s">
        <v>25</v>
      </c>
      <c r="C20" s="18" t="s">
        <v>97</v>
      </c>
      <c r="D20" s="24" t="s">
        <v>29</v>
      </c>
      <c r="E20" s="8">
        <v>1</v>
      </c>
      <c r="F20" s="44"/>
      <c r="G20" s="26"/>
      <c r="H20" s="26"/>
      <c r="I20" s="26"/>
    </row>
    <row r="21" spans="1:9" ht="60" x14ac:dyDescent="0.2">
      <c r="A21" s="16" t="s">
        <v>26</v>
      </c>
      <c r="B21" s="17" t="s">
        <v>27</v>
      </c>
      <c r="C21" s="18" t="s">
        <v>96</v>
      </c>
      <c r="D21" s="24" t="s">
        <v>29</v>
      </c>
      <c r="E21" s="8">
        <v>9</v>
      </c>
      <c r="F21" s="44"/>
      <c r="G21" s="26"/>
      <c r="H21" s="26"/>
      <c r="I21" s="26"/>
    </row>
    <row r="22" spans="1:9" ht="19.5" customHeight="1" x14ac:dyDescent="0.2">
      <c r="F22" s="4" t="s">
        <v>47</v>
      </c>
      <c r="G22" s="30">
        <f>SUM(G10:G21)</f>
        <v>0</v>
      </c>
      <c r="H22" s="20" t="s">
        <v>48</v>
      </c>
      <c r="I22" s="30">
        <f>SUM(I10:I21)</f>
        <v>0</v>
      </c>
    </row>
    <row r="24" spans="1:9" ht="24" customHeight="1" x14ac:dyDescent="0.2">
      <c r="E24" s="48" t="s">
        <v>50</v>
      </c>
      <c r="F24" s="48"/>
      <c r="G24" s="29">
        <f>G22+I22</f>
        <v>0</v>
      </c>
      <c r="H24" s="41" t="s">
        <v>49</v>
      </c>
      <c r="I24" s="42"/>
    </row>
  </sheetData>
  <mergeCells count="10">
    <mergeCell ref="D6:D8"/>
    <mergeCell ref="E6:E8"/>
    <mergeCell ref="A6:A8"/>
    <mergeCell ref="B6:B8"/>
    <mergeCell ref="C6:C8"/>
    <mergeCell ref="F6:F8"/>
    <mergeCell ref="G6:G8"/>
    <mergeCell ref="H6:H8"/>
    <mergeCell ref="I6:I8"/>
    <mergeCell ref="E24:F24"/>
  </mergeCells>
  <pageMargins left="0.19685039370078741" right="0.19685039370078741" top="0.51181102362204722" bottom="0.43307086614173229" header="0.31496062992125984" footer="0.23622047244094491"/>
  <pageSetup paperSize="9" scale="95" fitToHeight="0" orientation="landscape" r:id="rId1"/>
  <headerFooter alignWithMargins="0">
    <oddHeader>&amp;LГРАНД-Смета 2019</oddHead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I21"/>
  <sheetViews>
    <sheetView showGridLines="0" zoomScaleNormal="100" zoomScaleSheetLayoutView="75" workbookViewId="0">
      <selection activeCell="G21" sqref="G21"/>
    </sheetView>
  </sheetViews>
  <sheetFormatPr defaultRowHeight="12.75" x14ac:dyDescent="0.2"/>
  <cols>
    <col min="1" max="1" width="3.5703125" style="14" customWidth="1"/>
    <col min="2" max="2" width="16.42578125" style="1" customWidth="1"/>
    <col min="3" max="3" width="34.7109375" style="2" customWidth="1"/>
    <col min="4" max="4" width="14.85546875" style="2" customWidth="1"/>
    <col min="5" max="5" width="17.140625" style="3" customWidth="1"/>
    <col min="6" max="6" width="17.140625" style="20" customWidth="1"/>
    <col min="7" max="7" width="13.5703125" style="20" customWidth="1"/>
    <col min="8" max="8" width="13.140625" style="20" customWidth="1"/>
    <col min="9" max="9" width="12.42578125" style="20" customWidth="1"/>
    <col min="10" max="16384" width="9.140625" style="5"/>
  </cols>
  <sheetData>
    <row r="1" spans="1:9" x14ac:dyDescent="0.2">
      <c r="A1" s="6"/>
      <c r="B1" s="22"/>
      <c r="C1" s="10"/>
      <c r="D1" s="10"/>
      <c r="E1" s="6"/>
      <c r="F1" s="5"/>
      <c r="G1" s="5"/>
      <c r="H1" s="5"/>
      <c r="I1" s="5"/>
    </row>
    <row r="2" spans="1:9" x14ac:dyDescent="0.2">
      <c r="F2" s="5"/>
      <c r="G2" s="5"/>
      <c r="H2" s="5"/>
      <c r="I2" s="5"/>
    </row>
    <row r="3" spans="1:9" s="7" customFormat="1" ht="22.5" customHeight="1" x14ac:dyDescent="0.2">
      <c r="A3" s="52" t="s">
        <v>0</v>
      </c>
      <c r="B3" s="53" t="s">
        <v>1</v>
      </c>
      <c r="C3" s="52" t="s">
        <v>2</v>
      </c>
      <c r="D3" s="49" t="s">
        <v>28</v>
      </c>
      <c r="E3" s="52" t="s">
        <v>3</v>
      </c>
      <c r="F3" s="45" t="s">
        <v>31</v>
      </c>
      <c r="G3" s="45" t="s">
        <v>32</v>
      </c>
      <c r="H3" s="45" t="s">
        <v>33</v>
      </c>
      <c r="I3" s="45" t="s">
        <v>34</v>
      </c>
    </row>
    <row r="4" spans="1:9" s="7" customFormat="1" ht="24" customHeight="1" x14ac:dyDescent="0.2">
      <c r="A4" s="52"/>
      <c r="B4" s="53"/>
      <c r="C4" s="52"/>
      <c r="D4" s="50"/>
      <c r="E4" s="52"/>
      <c r="F4" s="46"/>
      <c r="G4" s="46"/>
      <c r="H4" s="46"/>
      <c r="I4" s="46"/>
    </row>
    <row r="5" spans="1:9" s="7" customFormat="1" ht="38.25" customHeight="1" x14ac:dyDescent="0.2">
      <c r="A5" s="52"/>
      <c r="B5" s="53"/>
      <c r="C5" s="52"/>
      <c r="D5" s="51"/>
      <c r="E5" s="52"/>
      <c r="F5" s="47"/>
      <c r="G5" s="47"/>
      <c r="H5" s="47"/>
      <c r="I5" s="47"/>
    </row>
    <row r="6" spans="1:9" x14ac:dyDescent="0.2">
      <c r="A6" s="8">
        <v>1</v>
      </c>
      <c r="B6" s="9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</row>
    <row r="7" spans="1:9" ht="48" x14ac:dyDescent="0.2">
      <c r="A7" s="16" t="s">
        <v>4</v>
      </c>
      <c r="B7" s="17" t="s">
        <v>51</v>
      </c>
      <c r="C7" s="21" t="s">
        <v>93</v>
      </c>
      <c r="D7" s="24" t="s">
        <v>58</v>
      </c>
      <c r="E7" s="24">
        <v>1650</v>
      </c>
      <c r="F7" s="43"/>
      <c r="G7" s="29"/>
      <c r="H7" s="29"/>
      <c r="I7" s="29"/>
    </row>
    <row r="8" spans="1:9" ht="60" x14ac:dyDescent="0.2">
      <c r="A8" s="16" t="s">
        <v>6</v>
      </c>
      <c r="B8" s="17" t="s">
        <v>52</v>
      </c>
      <c r="C8" s="21" t="s">
        <v>60</v>
      </c>
      <c r="D8" s="24" t="s">
        <v>59</v>
      </c>
      <c r="E8" s="8">
        <v>22.5</v>
      </c>
      <c r="F8" s="29"/>
      <c r="G8" s="29"/>
      <c r="H8" s="29"/>
      <c r="I8" s="29"/>
    </row>
    <row r="9" spans="1:9" ht="48" x14ac:dyDescent="0.2">
      <c r="A9" s="16" t="s">
        <v>8</v>
      </c>
      <c r="B9" s="17" t="s">
        <v>53</v>
      </c>
      <c r="C9" s="21" t="s">
        <v>94</v>
      </c>
      <c r="D9" s="24" t="s">
        <v>29</v>
      </c>
      <c r="E9" s="24">
        <v>9</v>
      </c>
      <c r="F9" s="43"/>
      <c r="G9" s="29"/>
      <c r="H9" s="29"/>
      <c r="I9" s="29"/>
    </row>
    <row r="10" spans="1:9" ht="41.25" x14ac:dyDescent="0.2">
      <c r="A10" s="16" t="s">
        <v>10</v>
      </c>
      <c r="B10" s="17" t="s">
        <v>54</v>
      </c>
      <c r="C10" s="21" t="s">
        <v>95</v>
      </c>
      <c r="D10" s="24" t="s">
        <v>29</v>
      </c>
      <c r="E10" s="24">
        <v>1</v>
      </c>
      <c r="F10" s="43"/>
      <c r="G10" s="29"/>
      <c r="H10" s="29"/>
      <c r="I10" s="29"/>
    </row>
    <row r="11" spans="1:9" ht="60" x14ac:dyDescent="0.2">
      <c r="A11" s="16" t="s">
        <v>12</v>
      </c>
      <c r="B11" s="17" t="s">
        <v>55</v>
      </c>
      <c r="C11" s="21" t="s">
        <v>62</v>
      </c>
      <c r="D11" s="24" t="s">
        <v>44</v>
      </c>
      <c r="E11" s="8">
        <v>54</v>
      </c>
      <c r="F11" s="43"/>
      <c r="G11" s="29"/>
      <c r="H11" s="29"/>
      <c r="I11" s="29"/>
    </row>
    <row r="12" spans="1:9" ht="60" x14ac:dyDescent="0.2">
      <c r="A12" s="16" t="s">
        <v>14</v>
      </c>
      <c r="B12" s="17" t="s">
        <v>56</v>
      </c>
      <c r="C12" s="21" t="s">
        <v>61</v>
      </c>
      <c r="D12" s="24" t="s">
        <v>44</v>
      </c>
      <c r="E12" s="8">
        <v>21.6</v>
      </c>
      <c r="F12" s="43"/>
      <c r="G12" s="29"/>
      <c r="H12" s="29"/>
      <c r="I12" s="29"/>
    </row>
    <row r="13" spans="1:9" s="20" customFormat="1" ht="60" x14ac:dyDescent="0.2">
      <c r="A13" s="16" t="s">
        <v>16</v>
      </c>
      <c r="B13" s="17" t="s">
        <v>27</v>
      </c>
      <c r="C13" s="21" t="s">
        <v>46</v>
      </c>
      <c r="D13" s="24" t="s">
        <v>44</v>
      </c>
      <c r="E13" s="8">
        <v>75.599999999999994</v>
      </c>
      <c r="F13" s="43"/>
      <c r="G13" s="29"/>
      <c r="H13" s="29"/>
      <c r="I13" s="29"/>
    </row>
    <row r="14" spans="1:9" x14ac:dyDescent="0.2">
      <c r="F14" s="20" t="s">
        <v>47</v>
      </c>
      <c r="G14" s="30">
        <f>SUM(G7:G13)</f>
        <v>0</v>
      </c>
      <c r="H14" s="20" t="s">
        <v>48</v>
      </c>
      <c r="I14" s="30">
        <f>SUM(I7:I13)</f>
        <v>0</v>
      </c>
    </row>
    <row r="15" spans="1:9" x14ac:dyDescent="0.2">
      <c r="B15" s="20"/>
      <c r="C15" s="28"/>
      <c r="D15" s="28"/>
      <c r="E15" s="20"/>
    </row>
    <row r="19" spans="6:7" x14ac:dyDescent="0.2">
      <c r="F19" s="39" t="s">
        <v>63</v>
      </c>
      <c r="G19" s="29">
        <f>G14+I14</f>
        <v>0</v>
      </c>
    </row>
    <row r="20" spans="6:7" x14ac:dyDescent="0.2">
      <c r="F20" s="19"/>
      <c r="G20" s="27"/>
    </row>
    <row r="21" spans="6:7" x14ac:dyDescent="0.2">
      <c r="F21" s="19" t="s">
        <v>57</v>
      </c>
      <c r="G21" s="40"/>
    </row>
  </sheetData>
  <mergeCells count="9">
    <mergeCell ref="G3:G5"/>
    <mergeCell ref="H3:H5"/>
    <mergeCell ref="I3:I5"/>
    <mergeCell ref="A3:A5"/>
    <mergeCell ref="B3:B5"/>
    <mergeCell ref="C3:C5"/>
    <mergeCell ref="E3:E5"/>
    <mergeCell ref="D3:D5"/>
    <mergeCell ref="F3:F5"/>
  </mergeCells>
  <pageMargins left="0.19685039370078741" right="0.19685039370078741" top="0.51181102362204722" bottom="0.43307086614173229" header="0.31496062992125984" footer="0.23622047244094491"/>
  <pageSetup paperSize="9" scale="92" fitToHeight="0" orientation="landscape" r:id="rId1"/>
  <headerFooter alignWithMargins="0">
    <oddHeader>&amp;LГРАНД-Смета 2019</oddHead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autoPageBreaks="0" fitToPage="1"/>
  </sheetPr>
  <dimension ref="A1:I31"/>
  <sheetViews>
    <sheetView showGridLines="0" tabSelected="1" topLeftCell="A13" zoomScaleNormal="100" zoomScaleSheetLayoutView="75" workbookViewId="0">
      <selection activeCell="E31" sqref="E31"/>
    </sheetView>
  </sheetViews>
  <sheetFormatPr defaultRowHeight="12.75" x14ac:dyDescent="0.2"/>
  <cols>
    <col min="1" max="1" width="3.5703125" style="14" customWidth="1"/>
    <col min="2" max="2" width="16.42578125" style="1" customWidth="1"/>
    <col min="3" max="3" width="34.7109375" style="2" customWidth="1"/>
    <col min="4" max="4" width="15.85546875" style="2" customWidth="1"/>
    <col min="5" max="5" width="17.140625" style="3" customWidth="1"/>
    <col min="6" max="6" width="14.5703125" style="20" customWidth="1"/>
    <col min="7" max="7" width="13" style="20" customWidth="1"/>
    <col min="8" max="8" width="13.140625" style="20" customWidth="1"/>
    <col min="9" max="9" width="14.7109375" style="20" customWidth="1"/>
    <col min="10" max="16384" width="9.140625" style="5"/>
  </cols>
  <sheetData>
    <row r="1" spans="1:9" x14ac:dyDescent="0.2">
      <c r="A1" s="6"/>
      <c r="B1" s="22"/>
      <c r="C1" s="10"/>
      <c r="D1" s="10"/>
      <c r="E1" s="6"/>
      <c r="F1" s="5"/>
      <c r="G1" s="5"/>
      <c r="H1" s="5"/>
      <c r="I1" s="5"/>
    </row>
    <row r="2" spans="1:9" s="7" customFormat="1" ht="22.5" customHeight="1" x14ac:dyDescent="0.2">
      <c r="A2" s="52" t="s">
        <v>0</v>
      </c>
      <c r="B2" s="53" t="s">
        <v>1</v>
      </c>
      <c r="C2" s="52" t="s">
        <v>2</v>
      </c>
      <c r="D2" s="49" t="s">
        <v>28</v>
      </c>
      <c r="E2" s="60" t="s">
        <v>3</v>
      </c>
      <c r="F2" s="45" t="s">
        <v>31</v>
      </c>
      <c r="G2" s="45" t="s">
        <v>32</v>
      </c>
      <c r="H2" s="45" t="s">
        <v>33</v>
      </c>
      <c r="I2" s="45" t="s">
        <v>34</v>
      </c>
    </row>
    <row r="3" spans="1:9" s="7" customFormat="1" ht="24" customHeight="1" x14ac:dyDescent="0.2">
      <c r="A3" s="52"/>
      <c r="B3" s="53"/>
      <c r="C3" s="52"/>
      <c r="D3" s="50"/>
      <c r="E3" s="60"/>
      <c r="F3" s="46"/>
      <c r="G3" s="46"/>
      <c r="H3" s="46"/>
      <c r="I3" s="46"/>
    </row>
    <row r="4" spans="1:9" s="7" customFormat="1" ht="38.25" customHeight="1" x14ac:dyDescent="0.2">
      <c r="A4" s="52"/>
      <c r="B4" s="53"/>
      <c r="C4" s="52"/>
      <c r="D4" s="51"/>
      <c r="E4" s="60"/>
      <c r="F4" s="47"/>
      <c r="G4" s="47"/>
      <c r="H4" s="47"/>
      <c r="I4" s="47"/>
    </row>
    <row r="5" spans="1:9" x14ac:dyDescent="0.2">
      <c r="A5" s="8">
        <v>1</v>
      </c>
      <c r="B5" s="9">
        <v>2</v>
      </c>
      <c r="C5" s="25">
        <v>3</v>
      </c>
      <c r="D5" s="25">
        <v>4</v>
      </c>
      <c r="E5" s="32">
        <v>5</v>
      </c>
      <c r="F5" s="25">
        <v>6</v>
      </c>
      <c r="G5" s="25">
        <v>7</v>
      </c>
      <c r="H5" s="25">
        <v>8</v>
      </c>
      <c r="I5" s="25">
        <v>9</v>
      </c>
    </row>
    <row r="6" spans="1:9" ht="19.149999999999999" customHeight="1" x14ac:dyDescent="0.2">
      <c r="A6" s="54" t="s">
        <v>64</v>
      </c>
      <c r="B6" s="55"/>
      <c r="C6" s="55"/>
      <c r="D6" s="55"/>
      <c r="E6" s="56"/>
      <c r="F6" s="19"/>
      <c r="G6" s="19"/>
      <c r="H6" s="19"/>
      <c r="I6" s="19"/>
    </row>
    <row r="7" spans="1:9" ht="60" x14ac:dyDescent="0.2">
      <c r="A7" s="16" t="s">
        <v>4</v>
      </c>
      <c r="B7" s="17" t="s">
        <v>65</v>
      </c>
      <c r="C7" s="21" t="s">
        <v>103</v>
      </c>
      <c r="D7" s="25" t="s">
        <v>99</v>
      </c>
      <c r="E7" s="33">
        <v>1</v>
      </c>
      <c r="F7" s="43"/>
      <c r="G7" s="34"/>
      <c r="H7" s="35"/>
      <c r="I7" s="35"/>
    </row>
    <row r="8" spans="1:9" ht="72" x14ac:dyDescent="0.2">
      <c r="A8" s="16" t="s">
        <v>6</v>
      </c>
      <c r="B8" s="17" t="s">
        <v>27</v>
      </c>
      <c r="C8" s="21" t="s">
        <v>104</v>
      </c>
      <c r="D8" s="25" t="s">
        <v>99</v>
      </c>
      <c r="E8" s="33">
        <v>1</v>
      </c>
      <c r="F8" s="43"/>
      <c r="G8" s="34"/>
      <c r="H8" s="35"/>
      <c r="I8" s="35"/>
    </row>
    <row r="9" spans="1:9" ht="48" x14ac:dyDescent="0.2">
      <c r="A9" s="16" t="s">
        <v>8</v>
      </c>
      <c r="B9" s="17" t="s">
        <v>66</v>
      </c>
      <c r="C9" s="21" t="s">
        <v>79</v>
      </c>
      <c r="D9" s="25" t="s">
        <v>36</v>
      </c>
      <c r="E9" s="33">
        <v>6220</v>
      </c>
      <c r="F9" s="43"/>
      <c r="G9" s="34"/>
      <c r="H9" s="35"/>
      <c r="I9" s="35"/>
    </row>
    <row r="10" spans="1:9" ht="24" x14ac:dyDescent="0.2">
      <c r="A10" s="16" t="s">
        <v>10</v>
      </c>
      <c r="B10" s="17" t="s">
        <v>90</v>
      </c>
      <c r="C10" s="21" t="s">
        <v>80</v>
      </c>
      <c r="D10" s="25" t="s">
        <v>36</v>
      </c>
      <c r="E10" s="33">
        <f>6220*1.1</f>
        <v>6842.0000000000009</v>
      </c>
      <c r="F10" s="34"/>
      <c r="G10" s="34"/>
      <c r="H10" s="35"/>
      <c r="I10" s="35"/>
    </row>
    <row r="11" spans="1:9" ht="48" x14ac:dyDescent="0.2">
      <c r="A11" s="16" t="s">
        <v>12</v>
      </c>
      <c r="B11" s="17" t="s">
        <v>67</v>
      </c>
      <c r="C11" s="21" t="s">
        <v>81</v>
      </c>
      <c r="D11" s="25" t="s">
        <v>59</v>
      </c>
      <c r="E11" s="33">
        <v>518</v>
      </c>
      <c r="F11" s="43"/>
      <c r="G11" s="34"/>
      <c r="H11" s="35"/>
      <c r="I11" s="35"/>
    </row>
    <row r="12" spans="1:9" s="20" customFormat="1" ht="36" x14ac:dyDescent="0.2">
      <c r="A12" s="16" t="s">
        <v>14</v>
      </c>
      <c r="B12" s="17" t="s">
        <v>90</v>
      </c>
      <c r="C12" s="21" t="s">
        <v>82</v>
      </c>
      <c r="D12" s="25" t="s">
        <v>59</v>
      </c>
      <c r="E12" s="33">
        <v>622</v>
      </c>
      <c r="F12" s="34"/>
      <c r="G12" s="34"/>
      <c r="H12" s="35"/>
      <c r="I12" s="35"/>
    </row>
    <row r="13" spans="1:9" s="20" customFormat="1" ht="48" x14ac:dyDescent="0.2">
      <c r="A13" s="16" t="s">
        <v>16</v>
      </c>
      <c r="B13" s="17" t="s">
        <v>68</v>
      </c>
      <c r="C13" s="21" t="s">
        <v>83</v>
      </c>
      <c r="D13" s="25" t="s">
        <v>59</v>
      </c>
      <c r="E13" s="33">
        <v>777</v>
      </c>
      <c r="F13" s="43"/>
      <c r="G13" s="34"/>
      <c r="H13" s="35"/>
      <c r="I13" s="35"/>
    </row>
    <row r="14" spans="1:9" s="20" customFormat="1" ht="36" x14ac:dyDescent="0.2">
      <c r="A14" s="16" t="s">
        <v>18</v>
      </c>
      <c r="B14" s="17" t="s">
        <v>90</v>
      </c>
      <c r="C14" s="21" t="s">
        <v>84</v>
      </c>
      <c r="D14" s="25" t="s">
        <v>59</v>
      </c>
      <c r="E14" s="33">
        <f>284.9*1.35</f>
        <v>384.61500000000001</v>
      </c>
      <c r="F14" s="34"/>
      <c r="G14" s="34"/>
      <c r="H14" s="35"/>
      <c r="I14" s="35"/>
    </row>
    <row r="15" spans="1:9" s="20" customFormat="1" ht="36" x14ac:dyDescent="0.2">
      <c r="A15" s="16" t="s">
        <v>20</v>
      </c>
      <c r="B15" s="17" t="s">
        <v>90</v>
      </c>
      <c r="C15" s="21" t="s">
        <v>85</v>
      </c>
      <c r="D15" s="25" t="s">
        <v>59</v>
      </c>
      <c r="E15" s="33">
        <f>569.8*1.35</f>
        <v>769.23</v>
      </c>
      <c r="F15" s="34"/>
      <c r="G15" s="34"/>
      <c r="H15" s="35"/>
      <c r="I15" s="35"/>
    </row>
    <row r="16" spans="1:9" s="20" customFormat="1" ht="41.25" x14ac:dyDescent="0.2">
      <c r="A16" s="16" t="s">
        <v>22</v>
      </c>
      <c r="B16" s="17" t="s">
        <v>69</v>
      </c>
      <c r="C16" s="21" t="s">
        <v>86</v>
      </c>
      <c r="D16" s="25" t="s">
        <v>36</v>
      </c>
      <c r="E16" s="33">
        <v>592</v>
      </c>
      <c r="F16" s="34"/>
      <c r="G16" s="34"/>
      <c r="H16" s="35"/>
      <c r="I16" s="35"/>
    </row>
    <row r="17" spans="1:9" s="20" customFormat="1" ht="41.25" x14ac:dyDescent="0.2">
      <c r="A17" s="16" t="s">
        <v>24</v>
      </c>
      <c r="B17" s="17" t="s">
        <v>70</v>
      </c>
      <c r="C17" s="21" t="s">
        <v>87</v>
      </c>
      <c r="D17" s="25" t="s">
        <v>99</v>
      </c>
      <c r="E17" s="33">
        <v>1</v>
      </c>
      <c r="F17" s="43"/>
      <c r="G17" s="34"/>
      <c r="H17" s="35"/>
      <c r="I17" s="35"/>
    </row>
    <row r="18" spans="1:9" s="20" customFormat="1" ht="19.149999999999999" customHeight="1" x14ac:dyDescent="0.2">
      <c r="A18" s="57" t="s">
        <v>71</v>
      </c>
      <c r="B18" s="58"/>
      <c r="C18" s="58"/>
      <c r="D18" s="58"/>
      <c r="E18" s="59"/>
      <c r="F18" s="36"/>
      <c r="G18" s="36"/>
      <c r="H18" s="36"/>
      <c r="I18" s="36"/>
    </row>
    <row r="19" spans="1:9" s="20" customFormat="1" ht="24" x14ac:dyDescent="0.2">
      <c r="A19" s="16" t="s">
        <v>26</v>
      </c>
      <c r="B19" s="17" t="s">
        <v>90</v>
      </c>
      <c r="C19" s="21" t="s">
        <v>80</v>
      </c>
      <c r="D19" s="25" t="s">
        <v>36</v>
      </c>
      <c r="E19" s="33">
        <f>2475*1.1</f>
        <v>2722.5</v>
      </c>
      <c r="F19" s="34"/>
      <c r="G19" s="34"/>
      <c r="H19" s="35"/>
      <c r="I19" s="35"/>
    </row>
    <row r="20" spans="1:9" s="20" customFormat="1" ht="60" x14ac:dyDescent="0.2">
      <c r="A20" s="16" t="s">
        <v>72</v>
      </c>
      <c r="B20" s="17" t="s">
        <v>65</v>
      </c>
      <c r="C20" s="21" t="s">
        <v>101</v>
      </c>
      <c r="D20" s="25" t="s">
        <v>99</v>
      </c>
      <c r="E20" s="32">
        <v>1</v>
      </c>
      <c r="F20" s="43"/>
      <c r="G20" s="34"/>
      <c r="H20" s="35"/>
      <c r="I20" s="35"/>
    </row>
    <row r="21" spans="1:9" s="20" customFormat="1" ht="72" x14ac:dyDescent="0.2">
      <c r="A21" s="16" t="s">
        <v>73</v>
      </c>
      <c r="B21" s="17" t="s">
        <v>27</v>
      </c>
      <c r="C21" s="21" t="s">
        <v>102</v>
      </c>
      <c r="D21" s="25" t="s">
        <v>99</v>
      </c>
      <c r="E21" s="33">
        <v>1</v>
      </c>
      <c r="F21" s="43"/>
      <c r="G21" s="34"/>
      <c r="H21" s="35"/>
      <c r="I21" s="35"/>
    </row>
    <row r="22" spans="1:9" s="20" customFormat="1" ht="48" x14ac:dyDescent="0.2">
      <c r="A22" s="16" t="s">
        <v>74</v>
      </c>
      <c r="B22" s="17" t="s">
        <v>66</v>
      </c>
      <c r="C22" s="21" t="s">
        <v>79</v>
      </c>
      <c r="D22" s="25" t="s">
        <v>36</v>
      </c>
      <c r="E22" s="32">
        <v>2475</v>
      </c>
      <c r="F22" s="43"/>
      <c r="G22" s="34"/>
      <c r="H22" s="35"/>
      <c r="I22" s="35"/>
    </row>
    <row r="23" spans="1:9" s="20" customFormat="1" ht="48" x14ac:dyDescent="0.2">
      <c r="A23" s="16" t="s">
        <v>75</v>
      </c>
      <c r="B23" s="17" t="s">
        <v>67</v>
      </c>
      <c r="C23" s="21" t="s">
        <v>81</v>
      </c>
      <c r="D23" s="25" t="s">
        <v>59</v>
      </c>
      <c r="E23" s="33">
        <v>115.5</v>
      </c>
      <c r="F23" s="43"/>
      <c r="G23" s="34"/>
      <c r="H23" s="35"/>
      <c r="I23" s="35"/>
    </row>
    <row r="24" spans="1:9" s="20" customFormat="1" ht="36" x14ac:dyDescent="0.2">
      <c r="A24" s="16" t="s">
        <v>76</v>
      </c>
      <c r="B24" s="17" t="s">
        <v>90</v>
      </c>
      <c r="C24" s="21" t="s">
        <v>82</v>
      </c>
      <c r="D24" s="25" t="s">
        <v>59</v>
      </c>
      <c r="E24" s="33">
        <v>138.6</v>
      </c>
      <c r="F24" s="34"/>
      <c r="G24" s="34"/>
      <c r="H24" s="35"/>
      <c r="I24" s="35"/>
    </row>
    <row r="25" spans="1:9" s="20" customFormat="1" ht="48" x14ac:dyDescent="0.2">
      <c r="A25" s="16" t="s">
        <v>77</v>
      </c>
      <c r="B25" s="17" t="s">
        <v>68</v>
      </c>
      <c r="C25" s="21" t="s">
        <v>83</v>
      </c>
      <c r="D25" s="25" t="s">
        <v>59</v>
      </c>
      <c r="E25" s="33">
        <v>115.5</v>
      </c>
      <c r="F25" s="43"/>
      <c r="G25" s="34"/>
      <c r="H25" s="35"/>
      <c r="I25" s="35"/>
    </row>
    <row r="26" spans="1:9" s="20" customFormat="1" ht="36" x14ac:dyDescent="0.2">
      <c r="A26" s="16" t="s">
        <v>78</v>
      </c>
      <c r="B26" s="17" t="s">
        <v>90</v>
      </c>
      <c r="C26" s="21" t="s">
        <v>84</v>
      </c>
      <c r="D26" s="25" t="s">
        <v>59</v>
      </c>
      <c r="E26" s="33">
        <f>127.05*1.35</f>
        <v>171.51750000000001</v>
      </c>
      <c r="F26" s="34"/>
      <c r="G26" s="34"/>
      <c r="H26" s="35"/>
      <c r="I26" s="35"/>
    </row>
    <row r="27" spans="1:9" x14ac:dyDescent="0.2">
      <c r="F27" s="20" t="s">
        <v>88</v>
      </c>
      <c r="G27" s="30">
        <f>SUM(G7:G26)</f>
        <v>0</v>
      </c>
      <c r="H27" s="20" t="s">
        <v>89</v>
      </c>
      <c r="I27" s="30">
        <f>SUM(I7:I26)</f>
        <v>0</v>
      </c>
    </row>
    <row r="29" spans="1:9" x14ac:dyDescent="0.2">
      <c r="D29" s="21" t="s">
        <v>91</v>
      </c>
      <c r="E29" s="37">
        <f>G27+I27</f>
        <v>0</v>
      </c>
    </row>
    <row r="30" spans="1:9" x14ac:dyDescent="0.2">
      <c r="D30" s="21"/>
      <c r="E30" s="31"/>
    </row>
    <row r="31" spans="1:9" x14ac:dyDescent="0.2">
      <c r="D31" s="21" t="s">
        <v>92</v>
      </c>
      <c r="E31" s="38"/>
    </row>
  </sheetData>
  <mergeCells count="11">
    <mergeCell ref="A6:E6"/>
    <mergeCell ref="A18:E18"/>
    <mergeCell ref="G2:G4"/>
    <mergeCell ref="H2:H4"/>
    <mergeCell ref="I2:I4"/>
    <mergeCell ref="A2:A4"/>
    <mergeCell ref="B2:B4"/>
    <mergeCell ref="C2:C4"/>
    <mergeCell ref="E2:E4"/>
    <mergeCell ref="D2:D4"/>
    <mergeCell ref="F2:F4"/>
  </mergeCells>
  <pageMargins left="0.19685039370078741" right="0.19685039370078741" top="0.51181102362204722" bottom="0.43307086614173229" header="0.31496062992125984" footer="0.23622047244094491"/>
  <pageSetup paperSize="9" fitToHeight="0" orientation="landscape" r:id="rId1"/>
  <headerFooter alignWithMargins="0">
    <oddHeader>&amp;LГРАНД-Смета 2019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Валка деревьев</vt:lpstr>
      <vt:lpstr>Демонтаж ограждения</vt:lpstr>
      <vt:lpstr>Устройство дороги</vt:lpstr>
      <vt:lpstr>'Валка деревьев'!Print_Titles</vt:lpstr>
      <vt:lpstr>'Демонтаж ограждения'!Print_Titles</vt:lpstr>
      <vt:lpstr>'Устройство дороги'!Print_Titles</vt:lpstr>
      <vt:lpstr>'Валка деревьев'!Заголовки_для_печати</vt:lpstr>
      <vt:lpstr>'Демонтаж ограждения'!Заголовки_для_печати</vt:lpstr>
      <vt:lpstr>'Устройство дороги'!Заголовки_для_печати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3012_куликова_нс</dc:creator>
  <cp:lastModifiedBy>Андрей</cp:lastModifiedBy>
  <cp:lastPrinted>2020-04-17T03:10:40Z</cp:lastPrinted>
  <dcterms:created xsi:type="dcterms:W3CDTF">2002-02-11T05:58:42Z</dcterms:created>
  <dcterms:modified xsi:type="dcterms:W3CDTF">2020-08-05T08:37:11Z</dcterms:modified>
</cp:coreProperties>
</file>