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500" activeTab="0"/>
  </bookViews>
  <sheets>
    <sheet name="Лист1" sheetId="1" r:id="rId1"/>
  </sheets>
  <definedNames>
    <definedName name="_xlnm.Print_Area" localSheetId="0">'Лист1'!$A$6:$K$36</definedName>
    <definedName name="_xlnm.Print_Area_0" localSheetId="0">'Лист1'!$A$6:$K$27</definedName>
    <definedName name="_xlnm.Print_Titles" localSheetId="0">'Лист1'!$13:$14</definedName>
    <definedName name="_xlnm.Print_Titles" localSheetId="0">'Лист1'!$13:$14</definedName>
    <definedName name="_xlnm.Print_Area" localSheetId="0">'Лист1'!$A$6:$K$36</definedName>
  </definedNames>
  <calcPr fullCalcOnLoad="1"/>
</workbook>
</file>

<file path=xl/sharedStrings.xml><?xml version="1.0" encoding="utf-8"?>
<sst xmlns="http://schemas.openxmlformats.org/spreadsheetml/2006/main" count="54" uniqueCount="41">
  <si>
    <t>Ячейки, обязательные к заполнению, выделены зеленым цветом:</t>
  </si>
  <si>
    <t>Указать название организации (либо на бланке организации)</t>
  </si>
  <si>
    <t xml:space="preserve"> №              п/п</t>
  </si>
  <si>
    <t xml:space="preserve">Наименование </t>
  </si>
  <si>
    <t>Ед-ца изм.</t>
  </si>
  <si>
    <t>Единичные цены</t>
  </si>
  <si>
    <t>Примечание Подрядчика</t>
  </si>
  <si>
    <t>3.2.6</t>
  </si>
  <si>
    <t>Наружные стены из из газобетонных блоков толщ. 400, стен С-1</t>
  </si>
  <si>
    <t>3.2.6.1</t>
  </si>
  <si>
    <t>м3</t>
  </si>
  <si>
    <t>Арматура А500с 8мм</t>
  </si>
  <si>
    <t>кг</t>
  </si>
  <si>
    <t>3.2.6.2</t>
  </si>
  <si>
    <t>Монтаж анкеров из оцинкованной проволоки диаметром 4 мм, минимум 17 шт. на 1 м2 (сарта 250х250мм)</t>
  </si>
  <si>
    <t>м2</t>
  </si>
  <si>
    <t>3.2.6.3</t>
  </si>
  <si>
    <t>Горизонтальная отсечная гидроизоляция, гидроизол толщ. 3мм</t>
  </si>
  <si>
    <t>3.2.7</t>
  </si>
  <si>
    <t>Парапет из газобетонных блоков, толщ. 300мм, стен С-2</t>
  </si>
  <si>
    <t>3.2.7.1</t>
  </si>
  <si>
    <t>3.2.7.2</t>
  </si>
  <si>
    <t>3.2.8</t>
  </si>
  <si>
    <t>Газобетонные блоки вокруг шахт на крыше, толщ. 150мм</t>
  </si>
  <si>
    <t>3.2.8.1</t>
  </si>
  <si>
    <t>3.2.8.2</t>
  </si>
  <si>
    <t>* МАТЕРИАЛ ДАВАЛЬЧЕСКИЙ</t>
  </si>
  <si>
    <t xml:space="preserve"> В сводную стоимость работ входят все работы, определенные ТЗ и Проектной документацией по данному виду работ.</t>
  </si>
  <si>
    <t xml:space="preserve">Наименование ИНН ПОДРЯДЧИКА: </t>
  </si>
  <si>
    <t>ДАТА:</t>
  </si>
  <si>
    <t>Подпись, печать</t>
  </si>
  <si>
    <t>Контактное лицо
(Должность, Ф.И.О., моб. тел., e-mail):</t>
  </si>
  <si>
    <t>Кладка из газобетонного блока D400 (с использованием нижеуказанной арматуры) в т.ч:</t>
  </si>
  <si>
    <t>Кладка из газобетонного блока D400 (с использованием нижеуказанной арматуры),  в т.ч:</t>
  </si>
  <si>
    <t>Материалы и оборудование,
руб.</t>
  </si>
  <si>
    <t>СМР,
Руб</t>
  </si>
  <si>
    <t>Всего на ед-цу,
руб.</t>
  </si>
  <si>
    <t>Итоговая стоимость материалов и оборудование, руб.</t>
  </si>
  <si>
    <t>Итоговая стоимость СМР,      руб.</t>
  </si>
  <si>
    <t>Всего,
руб.</t>
  </si>
  <si>
    <t>Итого стоимость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</si>
</sst>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 ₽&quot;_-;\-* #,##0.00&quot; ₽&quot;_-;_-* \-??&quot; ₽&quot;_-;_-@_-"/>
    <numFmt numFmtId="167" formatCode="_-* #,##0.00_р_._-;\-* #,##0.00_р_._-;_-* \-??_р_._-;_-@_-"/>
    <numFmt numFmtId="168" formatCode="_-* #,##0.00\ _₽_-;\-* #,##0.00\ _₽_-;_-* \-??\ _₽_-;_-@_-"/>
  </numFmts>
  <fonts count="42">
    <font>
      <sz val="11"/>
      <color indexed="63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8"/>
      <color rgb="FF435369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2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7" fontId="0" fillId="0" borderId="0" applyBorder="0" applyProtection="0">
      <alignment/>
    </xf>
    <xf numFmtId="168" fontId="0" fillId="0" borderId="0" applyBorder="0" applyProtection="0">
      <alignment/>
    </xf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/>
    </xf>
    <xf numFmtId="49" fontId="6" fillId="32" borderId="0" xfId="0" applyNumberFormat="1" applyFont="1" applyFill="1" applyAlignment="1">
      <alignment horizontal="left" vertical="top"/>
    </xf>
    <xf numFmtId="49" fontId="4" fillId="33" borderId="0" xfId="0" applyNumberFormat="1" applyFont="1" applyFill="1" applyAlignment="1">
      <alignment horizontal="left" vertical="top"/>
    </xf>
    <xf numFmtId="4" fontId="9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 vertical="center"/>
    </xf>
    <xf numFmtId="4" fontId="13" fillId="34" borderId="12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6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4" fontId="6" fillId="37" borderId="0" xfId="0" applyNumberFormat="1" applyFont="1" applyFill="1" applyAlignment="1">
      <alignment horizontal="right" vertical="center"/>
    </xf>
    <xf numFmtId="4" fontId="4" fillId="0" borderId="13" xfId="0" applyNumberFormat="1" applyFont="1" applyBorder="1" applyAlignment="1">
      <alignment wrapText="1"/>
    </xf>
    <xf numFmtId="49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wrapText="1"/>
    </xf>
    <xf numFmtId="4" fontId="4" fillId="38" borderId="10" xfId="0" applyNumberFormat="1" applyFont="1" applyFill="1" applyBorder="1" applyAlignment="1">
      <alignment horizontal="center" vertical="center"/>
    </xf>
    <xf numFmtId="4" fontId="6" fillId="38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>
      <alignment horizontal="center" vertical="center"/>
    </xf>
    <xf numFmtId="4" fontId="4" fillId="39" borderId="0" xfId="0" applyNumberFormat="1" applyFont="1" applyFill="1" applyAlignment="1">
      <alignment/>
    </xf>
    <xf numFmtId="4" fontId="4" fillId="38" borderId="11" xfId="0" applyNumberFormat="1" applyFont="1" applyFill="1" applyBorder="1" applyAlignment="1">
      <alignment vertical="center" wrapText="1"/>
    </xf>
    <xf numFmtId="4" fontId="6" fillId="38" borderId="12" xfId="0" applyNumberFormat="1" applyFont="1" applyFill="1" applyBorder="1" applyAlignment="1">
      <alignment vertical="center"/>
    </xf>
    <xf numFmtId="49" fontId="5" fillId="38" borderId="10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wrapText="1"/>
    </xf>
    <xf numFmtId="4" fontId="5" fillId="38" borderId="10" xfId="0" applyNumberFormat="1" applyFont="1" applyFill="1" applyBorder="1" applyAlignment="1">
      <alignment horizontal="center" vertical="center"/>
    </xf>
    <xf numFmtId="4" fontId="13" fillId="38" borderId="12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838200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6"/>
  <sheetViews>
    <sheetView tabSelected="1" view="pageBreakPreview" zoomScale="90" zoomScaleNormal="90" zoomScaleSheetLayoutView="90" zoomScalePageLayoutView="0" workbookViewId="0" topLeftCell="A9">
      <pane ySplit="6" topLeftCell="A15" activePane="bottomLeft" state="frozen"/>
      <selection pane="topLeft" activeCell="A1" sqref="A1"/>
      <selection pane="bottomLeft" activeCell="A10" sqref="A10:J11"/>
    </sheetView>
  </sheetViews>
  <sheetFormatPr defaultColWidth="8.8515625" defaultRowHeight="15"/>
  <cols>
    <col min="1" max="1" width="12.57421875" style="1" customWidth="1"/>
    <col min="2" max="2" width="63.7109375" style="2" customWidth="1"/>
    <col min="3" max="3" width="12.7109375" style="3" customWidth="1"/>
    <col min="4" max="4" width="15.7109375" style="4" customWidth="1"/>
    <col min="5" max="6" width="17.7109375" style="5" customWidth="1"/>
    <col min="7" max="10" width="17.7109375" style="6" customWidth="1"/>
    <col min="11" max="11" width="19.7109375" style="3" customWidth="1"/>
    <col min="12" max="12" width="8.8515625" style="7" customWidth="1"/>
    <col min="13" max="13" width="24.140625" style="7" customWidth="1"/>
    <col min="14" max="16384" width="8.8515625" style="7" customWidth="1"/>
  </cols>
  <sheetData>
    <row r="6" spans="1:3" ht="15">
      <c r="A6" s="8" t="s">
        <v>0</v>
      </c>
      <c r="B6" s="8"/>
      <c r="C6" s="9"/>
    </row>
    <row r="8" spans="1:10" ht="18.75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</row>
    <row r="10" spans="1:10" ht="18.7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27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3" spans="1:11" ht="15" customHeight="1">
      <c r="A13" s="70" t="s">
        <v>2</v>
      </c>
      <c r="B13" s="68" t="s">
        <v>3</v>
      </c>
      <c r="C13" s="68" t="s">
        <v>4</v>
      </c>
      <c r="D13" s="68"/>
      <c r="E13" s="71" t="s">
        <v>5</v>
      </c>
      <c r="F13" s="71"/>
      <c r="G13" s="69" t="s">
        <v>36</v>
      </c>
      <c r="H13" s="69" t="s">
        <v>37</v>
      </c>
      <c r="I13" s="69" t="s">
        <v>38</v>
      </c>
      <c r="J13" s="69" t="s">
        <v>39</v>
      </c>
      <c r="K13" s="68" t="s">
        <v>6</v>
      </c>
    </row>
    <row r="14" spans="1:12" s="2" customFormat="1" ht="61.5" customHeight="1">
      <c r="A14" s="70"/>
      <c r="B14" s="68"/>
      <c r="C14" s="68"/>
      <c r="D14" s="68"/>
      <c r="E14" s="10" t="s">
        <v>34</v>
      </c>
      <c r="F14" s="11" t="s">
        <v>35</v>
      </c>
      <c r="G14" s="69"/>
      <c r="H14" s="69"/>
      <c r="I14" s="69"/>
      <c r="J14" s="69"/>
      <c r="K14" s="69"/>
      <c r="L14" s="12"/>
    </row>
    <row r="15" spans="1:11" ht="12.75" customHeight="1">
      <c r="A15" s="13" t="s">
        <v>7</v>
      </c>
      <c r="B15" s="14" t="s">
        <v>8</v>
      </c>
      <c r="C15" s="15"/>
      <c r="D15" s="16"/>
      <c r="E15" s="17"/>
      <c r="F15" s="17"/>
      <c r="G15" s="17"/>
      <c r="H15" s="17"/>
      <c r="I15" s="17"/>
      <c r="J15" s="17"/>
      <c r="K15" s="17"/>
    </row>
    <row r="16" spans="1:11" ht="25.5" customHeight="1">
      <c r="A16" s="18" t="s">
        <v>9</v>
      </c>
      <c r="B16" s="19" t="s">
        <v>32</v>
      </c>
      <c r="C16" s="20" t="s">
        <v>10</v>
      </c>
      <c r="D16" s="21">
        <v>100.41</v>
      </c>
      <c r="E16" s="22"/>
      <c r="F16" s="23"/>
      <c r="G16" s="22">
        <f>E16+F16</f>
        <v>0</v>
      </c>
      <c r="H16" s="22">
        <f>D16*E16</f>
        <v>0</v>
      </c>
      <c r="I16" s="22">
        <f>D16*F16</f>
        <v>0</v>
      </c>
      <c r="J16" s="22">
        <f>D16*G16</f>
        <v>0</v>
      </c>
      <c r="K16" s="22"/>
    </row>
    <row r="17" spans="1:11" ht="12.75" customHeight="1">
      <c r="A17" s="24"/>
      <c r="B17" s="25" t="s">
        <v>11</v>
      </c>
      <c r="C17" s="26" t="s">
        <v>12</v>
      </c>
      <c r="D17" s="27">
        <f>100.41*4.26</f>
        <v>427.74659999999994</v>
      </c>
      <c r="E17" s="28"/>
      <c r="F17" s="23"/>
      <c r="G17" s="28"/>
      <c r="H17" s="28"/>
      <c r="I17" s="28"/>
      <c r="J17" s="28"/>
      <c r="K17" s="28"/>
    </row>
    <row r="18" spans="1:11" s="56" customFormat="1" ht="27" customHeight="1">
      <c r="A18" s="50" t="s">
        <v>13</v>
      </c>
      <c r="B18" s="51" t="s">
        <v>14</v>
      </c>
      <c r="C18" s="52" t="s">
        <v>15</v>
      </c>
      <c r="D18" s="53">
        <f>D16/0.4</f>
        <v>251.02499999999998</v>
      </c>
      <c r="E18" s="54"/>
      <c r="F18" s="55"/>
      <c r="G18" s="54">
        <f>E18+F18</f>
        <v>0</v>
      </c>
      <c r="H18" s="54">
        <f>D18*E18</f>
        <v>0</v>
      </c>
      <c r="I18" s="54">
        <f>D18*F18</f>
        <v>0</v>
      </c>
      <c r="J18" s="54">
        <f>D18*G18</f>
        <v>0</v>
      </c>
      <c r="K18" s="54"/>
    </row>
    <row r="19" spans="1:11" s="56" customFormat="1" ht="23.25" customHeight="1">
      <c r="A19" s="50" t="s">
        <v>16</v>
      </c>
      <c r="B19" s="57" t="s">
        <v>17</v>
      </c>
      <c r="C19" s="52" t="s">
        <v>15</v>
      </c>
      <c r="D19" s="58">
        <v>16.74</v>
      </c>
      <c r="E19" s="54"/>
      <c r="F19" s="55"/>
      <c r="G19" s="54">
        <f>E19+F19</f>
        <v>0</v>
      </c>
      <c r="H19" s="54">
        <f>D19*E19</f>
        <v>0</v>
      </c>
      <c r="I19" s="54">
        <f>D19*F19</f>
        <v>0</v>
      </c>
      <c r="J19" s="54">
        <f>D19*G19</f>
        <v>0</v>
      </c>
      <c r="K19" s="54"/>
    </row>
    <row r="20" spans="1:11" ht="12.75" customHeight="1">
      <c r="A20" s="29" t="s">
        <v>18</v>
      </c>
      <c r="B20" s="30" t="s">
        <v>19</v>
      </c>
      <c r="C20" s="31"/>
      <c r="D20" s="32"/>
      <c r="E20" s="33"/>
      <c r="F20" s="34"/>
      <c r="G20" s="33"/>
      <c r="H20" s="33"/>
      <c r="I20" s="33"/>
      <c r="J20" s="33"/>
      <c r="K20" s="33"/>
    </row>
    <row r="21" spans="1:11" ht="28.5" customHeight="1">
      <c r="A21" s="35" t="s">
        <v>20</v>
      </c>
      <c r="B21" s="36" t="s">
        <v>33</v>
      </c>
      <c r="C21" s="37" t="s">
        <v>10</v>
      </c>
      <c r="D21" s="38">
        <v>15.36</v>
      </c>
      <c r="E21" s="22"/>
      <c r="F21" s="23"/>
      <c r="G21" s="22">
        <f>E21+F21</f>
        <v>0</v>
      </c>
      <c r="H21" s="22">
        <f>D21*E21</f>
        <v>0</v>
      </c>
      <c r="I21" s="22">
        <f>D21*F21</f>
        <v>0</v>
      </c>
      <c r="J21" s="22">
        <f>D21*G21</f>
        <v>0</v>
      </c>
      <c r="K21" s="22"/>
    </row>
    <row r="22" spans="1:11" ht="12.75" customHeight="1">
      <c r="A22" s="39"/>
      <c r="B22" s="25" t="s">
        <v>11</v>
      </c>
      <c r="C22" s="40" t="s">
        <v>12</v>
      </c>
      <c r="D22" s="41">
        <f>15.26*4.26</f>
        <v>65.0076</v>
      </c>
      <c r="E22" s="28"/>
      <c r="F22" s="23"/>
      <c r="G22" s="28"/>
      <c r="H22" s="28"/>
      <c r="I22" s="28"/>
      <c r="J22" s="28"/>
      <c r="K22" s="28"/>
    </row>
    <row r="23" spans="1:11" s="56" customFormat="1" ht="28.5" customHeight="1">
      <c r="A23" s="59" t="s">
        <v>21</v>
      </c>
      <c r="B23" s="60" t="s">
        <v>14</v>
      </c>
      <c r="C23" s="61" t="s">
        <v>15</v>
      </c>
      <c r="D23" s="62">
        <f>D21/0.3*2</f>
        <v>102.4</v>
      </c>
      <c r="E23" s="54"/>
      <c r="F23" s="55"/>
      <c r="G23" s="54">
        <f>E23+F23</f>
        <v>0</v>
      </c>
      <c r="H23" s="54">
        <f>D23*E23</f>
        <v>0</v>
      </c>
      <c r="I23" s="54">
        <f>D23*F23</f>
        <v>0</v>
      </c>
      <c r="J23" s="54">
        <f>D23*G23</f>
        <v>0</v>
      </c>
      <c r="K23" s="54"/>
    </row>
    <row r="24" spans="1:11" ht="12.75" customHeight="1">
      <c r="A24" s="29" t="s">
        <v>22</v>
      </c>
      <c r="B24" s="30" t="s">
        <v>23</v>
      </c>
      <c r="C24" s="31"/>
      <c r="D24" s="32"/>
      <c r="E24" s="33"/>
      <c r="F24" s="34"/>
      <c r="G24" s="33"/>
      <c r="H24" s="33"/>
      <c r="I24" s="33"/>
      <c r="J24" s="33"/>
      <c r="K24" s="33"/>
    </row>
    <row r="25" spans="1:11" ht="31.5" customHeight="1">
      <c r="A25" s="35" t="s">
        <v>24</v>
      </c>
      <c r="B25" s="36" t="s">
        <v>33</v>
      </c>
      <c r="C25" s="37" t="s">
        <v>10</v>
      </c>
      <c r="D25" s="38">
        <v>1.63</v>
      </c>
      <c r="E25" s="22"/>
      <c r="F25" s="23"/>
      <c r="G25" s="22">
        <f>E25+F25</f>
        <v>0</v>
      </c>
      <c r="H25" s="22">
        <f>D25*E25</f>
        <v>0</v>
      </c>
      <c r="I25" s="22">
        <f>D25*F25</f>
        <v>0</v>
      </c>
      <c r="J25" s="22">
        <f>D25*G25</f>
        <v>0</v>
      </c>
      <c r="K25" s="22"/>
    </row>
    <row r="26" spans="1:11" ht="21" customHeight="1">
      <c r="A26" s="39"/>
      <c r="B26" s="42" t="s">
        <v>11</v>
      </c>
      <c r="C26" s="40" t="s">
        <v>12</v>
      </c>
      <c r="D26" s="41">
        <f>1.63*4.26</f>
        <v>6.9437999999999995</v>
      </c>
      <c r="E26" s="28"/>
      <c r="F26" s="23"/>
      <c r="G26" s="28"/>
      <c r="H26" s="28"/>
      <c r="I26" s="28"/>
      <c r="J26" s="28"/>
      <c r="K26" s="28"/>
    </row>
    <row r="27" spans="1:11" s="56" customFormat="1" ht="28.5" customHeight="1">
      <c r="A27" s="59" t="s">
        <v>25</v>
      </c>
      <c r="B27" s="60" t="s">
        <v>14</v>
      </c>
      <c r="C27" s="61" t="s">
        <v>15</v>
      </c>
      <c r="D27" s="62">
        <f>D25/0.15</f>
        <v>10.866666666666667</v>
      </c>
      <c r="E27" s="54"/>
      <c r="F27" s="55"/>
      <c r="G27" s="54">
        <f>E27+F27</f>
        <v>0</v>
      </c>
      <c r="H27" s="54">
        <f>D27*E27</f>
        <v>0</v>
      </c>
      <c r="I27" s="54">
        <f>D27*F27</f>
        <v>0</v>
      </c>
      <c r="J27" s="54">
        <f>D27*G27</f>
        <v>0</v>
      </c>
      <c r="K27" s="54"/>
    </row>
    <row r="28" spans="1:13" ht="24" customHeight="1">
      <c r="A28" s="72" t="s">
        <v>40</v>
      </c>
      <c r="B28" s="72"/>
      <c r="C28" s="72"/>
      <c r="D28" s="72"/>
      <c r="E28" s="72"/>
      <c r="F28" s="72"/>
      <c r="G28" s="72"/>
      <c r="H28" s="43"/>
      <c r="I28" s="44"/>
      <c r="J28" s="44">
        <f>SUM(J16:J27)</f>
        <v>0</v>
      </c>
      <c r="K28" s="45"/>
      <c r="M28" s="44"/>
    </row>
    <row r="29" spans="1:11" ht="28.5" customHeight="1">
      <c r="A29" s="64"/>
      <c r="B29" s="64"/>
      <c r="C29" s="64"/>
      <c r="D29" s="64"/>
      <c r="E29" s="64"/>
      <c r="F29" s="64"/>
      <c r="G29" s="64"/>
      <c r="H29" s="46"/>
      <c r="I29" s="46"/>
      <c r="J29" s="46"/>
      <c r="K29" s="45"/>
    </row>
    <row r="30" spans="1:11" ht="15">
      <c r="A30" s="67" t="s">
        <v>26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4" ht="14.25" customHeight="1">
      <c r="A31" s="65" t="s">
        <v>27</v>
      </c>
      <c r="B31" s="65"/>
      <c r="C31" s="65"/>
      <c r="D31" s="65"/>
    </row>
    <row r="32" spans="1:11" ht="14.25" customHeight="1">
      <c r="A32" s="47"/>
      <c r="B32" s="47"/>
      <c r="C32" s="47"/>
      <c r="D32" s="47"/>
      <c r="J32" s="48">
        <f>D16+D21+D25</f>
        <v>117.39999999999999</v>
      </c>
      <c r="K32" s="3" t="s">
        <v>10</v>
      </c>
    </row>
    <row r="33" spans="2:6" ht="15">
      <c r="B33" s="49" t="s">
        <v>28</v>
      </c>
      <c r="C33" s="63" t="s">
        <v>29</v>
      </c>
      <c r="D33" s="63"/>
      <c r="E33" s="66" t="s">
        <v>30</v>
      </c>
      <c r="F33" s="66"/>
    </row>
    <row r="34" spans="2:6" ht="15">
      <c r="B34" s="49"/>
      <c r="C34" s="63"/>
      <c r="D34" s="63"/>
      <c r="E34" s="66"/>
      <c r="F34" s="66"/>
    </row>
    <row r="36" spans="2:7" ht="30">
      <c r="B36" s="49" t="s">
        <v>31</v>
      </c>
      <c r="C36" s="63"/>
      <c r="D36" s="63"/>
      <c r="E36" s="63"/>
      <c r="F36" s="63"/>
      <c r="G36" s="63"/>
    </row>
  </sheetData>
  <sheetProtection/>
  <mergeCells count="22">
    <mergeCell ref="A28:G28"/>
    <mergeCell ref="A8:J8"/>
    <mergeCell ref="J13:J14"/>
    <mergeCell ref="A10:J10"/>
    <mergeCell ref="I13:I14"/>
    <mergeCell ref="A11:J11"/>
    <mergeCell ref="H13:H14"/>
    <mergeCell ref="K13:K14"/>
    <mergeCell ref="A13:A14"/>
    <mergeCell ref="B13:B14"/>
    <mergeCell ref="C13:C14"/>
    <mergeCell ref="D13:D14"/>
    <mergeCell ref="E13:F13"/>
    <mergeCell ref="G13:G14"/>
    <mergeCell ref="C36:G36"/>
    <mergeCell ref="A29:G29"/>
    <mergeCell ref="A31:D31"/>
    <mergeCell ref="C33:D33"/>
    <mergeCell ref="E33:F33"/>
    <mergeCell ref="E34:F34"/>
    <mergeCell ref="A30:K30"/>
    <mergeCell ref="C34:D34"/>
  </mergeCells>
  <printOptions/>
  <pageMargins left="0.7083333333333334" right="0.7083333333333334" top="0.7479166666666667" bottom="0.7479166666666667" header="0.5118110236220472" footer="0.5118110236220472"/>
  <pageSetup fitToHeight="22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Ляпина Екатерина Руслановна</cp:lastModifiedBy>
  <dcterms:created xsi:type="dcterms:W3CDTF">2019-03-21T09:59:41Z</dcterms:created>
  <dcterms:modified xsi:type="dcterms:W3CDTF">2022-10-20T13:10:01Z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