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авнение" sheetId="1" state="visible" r:id="rId2"/>
  </sheets>
  <definedNames>
    <definedName function="false" hidden="true" localSheetId="0" name="_xlnm._FilterDatabase" vbProcedure="false">Сравнение!$A$6:$AD$40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K8" authorId="0">
      <text>
        <r>
          <rPr>
            <sz val="11"/>
            <color rgb="FF000000"/>
            <rFont val="Calibri"/>
            <family val="0"/>
            <charset val="134"/>
          </rPr>
          <t xml:space="preserve">Сухорослов Сергей:
</t>
        </r>
        <r>
          <rPr>
            <sz val="9"/>
            <color rgb="FF000000"/>
            <rFont val="Tahoma"/>
            <family val="2"/>
            <charset val="204"/>
          </rPr>
          <t xml:space="preserve">Поставщик работает без НДС</t>
        </r>
      </text>
    </comment>
  </commentList>
</comments>
</file>

<file path=xl/sharedStrings.xml><?xml version="1.0" encoding="utf-8"?>
<sst xmlns="http://schemas.openxmlformats.org/spreadsheetml/2006/main" count="196" uniqueCount="91">
  <si>
    <t xml:space="preserve"> ЗАПАСНЫЕ ЧАСТИ ТЕТРА ПАК</t>
  </si>
  <si>
    <t xml:space="preserve">рублей </t>
  </si>
  <si>
    <t xml:space="preserve">№</t>
  </si>
  <si>
    <t xml:space="preserve">Название продукта</t>
  </si>
  <si>
    <t xml:space="preserve">Каталожный номер</t>
  </si>
  <si>
    <t xml:space="preserve">Кол-во</t>
  </si>
  <si>
    <t xml:space="preserve">Вес g.</t>
  </si>
  <si>
    <t xml:space="preserve">Оборудование (линия)</t>
  </si>
  <si>
    <t xml:space="preserve">Отклонение к ценам "Упаковочные системы", +/-, руб</t>
  </si>
  <si>
    <t xml:space="preserve">Цель пробретения</t>
  </si>
  <si>
    <t xml:space="preserve">ООО "Пэксол"</t>
  </si>
  <si>
    <t xml:space="preserve">ООО "Упаковочные системы"</t>
  </si>
  <si>
    <t xml:space="preserve">ООО "Альфа-снаб" Благовещенск</t>
  </si>
  <si>
    <t xml:space="preserve">ООО "Спецавтоматика" Екатеринбург</t>
  </si>
  <si>
    <t xml:space="preserve">ООО "Мехтехникс" Челябинск</t>
  </si>
  <si>
    <t xml:space="preserve">ООО "Альфа-снаб"</t>
  </si>
  <si>
    <t xml:space="preserve">ООО "Спецавтоматика"</t>
  </si>
  <si>
    <t xml:space="preserve">цена, CNY</t>
  </si>
  <si>
    <t xml:space="preserve">стоимость, CNY</t>
  </si>
  <si>
    <t xml:space="preserve">Стоимость, руб.</t>
  </si>
  <si>
    <t xml:space="preserve">Стоимость + НДС, руб.</t>
  </si>
  <si>
    <t xml:space="preserve">цена, Евро</t>
  </si>
  <si>
    <t xml:space="preserve">Стоимость, Евро</t>
  </si>
  <si>
    <t xml:space="preserve">Стоимость +НДС,руб</t>
  </si>
  <si>
    <t xml:space="preserve">Стоимость +НДС, руб.</t>
  </si>
  <si>
    <t xml:space="preserve">Стоимость +НДС, руб</t>
  </si>
  <si>
    <t xml:space="preserve">Amp Kinetix 6000, 2094-BM02-S/С</t>
  </si>
  <si>
    <t xml:space="preserve">ТО Линия 7</t>
  </si>
  <si>
    <t xml:space="preserve">90606-2005</t>
  </si>
  <si>
    <t xml:space="preserve">-</t>
  </si>
  <si>
    <t xml:space="preserve">Подшипник</t>
  </si>
  <si>
    <t xml:space="preserve">246513-0000</t>
  </si>
  <si>
    <t xml:space="preserve">Уплотнение  поршня 63 X 84 X</t>
  </si>
  <si>
    <t xml:space="preserve">ТО </t>
  </si>
  <si>
    <t xml:space="preserve">6-4722 0931 07</t>
  </si>
  <si>
    <t xml:space="preserve">Уплотнение</t>
  </si>
  <si>
    <t xml:space="preserve">6-4722 1418 03</t>
  </si>
  <si>
    <t xml:space="preserve">Кольцевое уплотнение  78X3.53</t>
  </si>
  <si>
    <t xml:space="preserve">6-4722 6146 01</t>
  </si>
  <si>
    <t xml:space="preserve">Теплообменник</t>
  </si>
  <si>
    <t xml:space="preserve">2564117-0000</t>
  </si>
  <si>
    <t xml:space="preserve">Сферич. подшипник, 25.00x42.00x20.00mm</t>
  </si>
  <si>
    <t xml:space="preserve">90459-6727</t>
  </si>
  <si>
    <t xml:space="preserve">Бесконт. датчик, M12x1 Cable 5m 10-30V D</t>
  </si>
  <si>
    <t xml:space="preserve">90459-1966</t>
  </si>
  <si>
    <t xml:space="preserve">Круговой цилиндр, P1A 16 x80mm</t>
  </si>
  <si>
    <t xml:space="preserve">90239-0818</t>
  </si>
  <si>
    <t xml:space="preserve">Подкладка</t>
  </si>
  <si>
    <t xml:space="preserve">1349014-0000</t>
  </si>
  <si>
    <t xml:space="preserve">Газовая пружина, 80.00mm 200N</t>
  </si>
  <si>
    <t xml:space="preserve">90604-4924</t>
  </si>
  <si>
    <t xml:space="preserve">Спец. цилиндр, EV 20x5mm</t>
  </si>
  <si>
    <t xml:space="preserve">90450-0238</t>
  </si>
  <si>
    <t xml:space="preserve">Рычаг</t>
  </si>
  <si>
    <t xml:space="preserve">1466138-0000</t>
  </si>
  <si>
    <t xml:space="preserve">Кодирующее устройство угл</t>
  </si>
  <si>
    <t xml:space="preserve">90061-0027</t>
  </si>
  <si>
    <t xml:space="preserve">Бегунок MME-MTS-750-TLF-AIF-SA239758A</t>
  </si>
  <si>
    <t xml:space="preserve">90600-5458</t>
  </si>
  <si>
    <t xml:space="preserve">Индуктор</t>
  </si>
  <si>
    <t xml:space="preserve">2663378-0000</t>
  </si>
  <si>
    <t xml:space="preserve">Нож (резец)</t>
  </si>
  <si>
    <t xml:space="preserve">1348956-0000</t>
  </si>
  <si>
    <t xml:space="preserve">Прижимной ролик</t>
  </si>
  <si>
    <t xml:space="preserve">2966871-0000</t>
  </si>
  <si>
    <t xml:space="preserve">3468516-0000</t>
  </si>
  <si>
    <t xml:space="preserve">3527936-0000</t>
  </si>
  <si>
    <t xml:space="preserve">Исполнительное реле, 24-240V AC/DC 8A Ti</t>
  </si>
  <si>
    <t xml:space="preserve">90607-0305</t>
  </si>
  <si>
    <t xml:space="preserve">Пластина</t>
  </si>
  <si>
    <t xml:space="preserve">1487619-0000</t>
  </si>
  <si>
    <t xml:space="preserve">Нагревающий элемент 15.00kW 1290.0mm</t>
  </si>
  <si>
    <t xml:space="preserve">90600-2007</t>
  </si>
  <si>
    <t xml:space="preserve">Контроллер ControlLogix ALLEN BRADLEY 1756-L63</t>
  </si>
  <si>
    <t xml:space="preserve">восстановление работы Линия 7 (0,2 л.)</t>
  </si>
  <si>
    <t xml:space="preserve">Мотор AHR190-J8-520S-F07D01K99C33B</t>
  </si>
  <si>
    <t xml:space="preserve">восстановление работы Линия 5 (2 л.)</t>
  </si>
  <si>
    <t xml:space="preserve">90459-6130</t>
  </si>
  <si>
    <t xml:space="preserve">Прочие расходы</t>
  </si>
  <si>
    <t xml:space="preserve">Таможенные платежи</t>
  </si>
  <si>
    <t xml:space="preserve">Декларирование</t>
  </si>
  <si>
    <t xml:space="preserve">Транспортные расходы</t>
  </si>
  <si>
    <t xml:space="preserve">НДС к возмещению</t>
  </si>
  <si>
    <t xml:space="preserve">Комиссия поставщика</t>
  </si>
  <si>
    <t xml:space="preserve">ИТОГО:</t>
  </si>
  <si>
    <t xml:space="preserve">ПРИМЕЧАНИЕ</t>
  </si>
  <si>
    <t xml:space="preserve">Срок поставки 45 дней, договором допускается отклонеине в сроке доставки до 10 дней</t>
  </si>
  <si>
    <t xml:space="preserve">Указанные в таблице запчасти не поставляются ООО "Упаковочные системы"</t>
  </si>
  <si>
    <t xml:space="preserve">Срок поставки 45 дней. Доп. Расходы - доставка из г. Благовещенск в г. Пермь. Ничего не покупаем по этим ценам.</t>
  </si>
  <si>
    <t xml:space="preserve">Срок потсавки 8 - 10 недель. Доп. Расходы - Транспортировка Италия - Екат. Запчасть №25 не производится,  нашли только здесь, предоплата</t>
  </si>
  <si>
    <t xml:space="preserve">Срок поставки 30 дней. Доп. Расходы - доставка из г. Челябинск в г. Пермь. Запчасть №24 не производсится нашли только здесь., постоплата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</si>
</sst>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р_._-;\-* #,##0.00_р_._-;_-* \-??_р_._-;_-@_-"/>
    <numFmt numFmtId="166" formatCode="0.00_ "/>
    <numFmt numFmtId="167" formatCode="#\ ##0.00_ "/>
    <numFmt numFmtId="168" formatCode="#\ ##0.00"/>
    <numFmt numFmtId="169" formatCode="#,##0.00"/>
    <numFmt numFmtId="170" formatCode="######\ ##0.00_ "/>
  </numFmts>
  <fonts count="14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OfficinaSansCTT"/>
      <family val="0"/>
      <charset val="204"/>
    </font>
    <font>
      <b val="true"/>
      <sz val="11"/>
      <color rgb="FF000000"/>
      <name val="OfficinaSansCTT"/>
      <family val="0"/>
      <charset val="204"/>
    </font>
    <font>
      <sz val="11"/>
      <name val="OfficinaSansCTT"/>
      <family val="0"/>
      <charset val="204"/>
    </font>
    <font>
      <b val="true"/>
      <sz val="11"/>
      <color rgb="FFFF0000"/>
      <name val="Calibri"/>
      <family val="2"/>
      <charset val="204"/>
    </font>
    <font>
      <b val="true"/>
      <sz val="11"/>
      <color rgb="FFFF0000"/>
      <name val="OfficinaSansCTT"/>
      <family val="0"/>
      <charset val="204"/>
    </font>
    <font>
      <b val="true"/>
      <sz val="11"/>
      <color rgb="FF000000"/>
      <name val="Calibri"/>
      <family val="2"/>
      <charset val="204"/>
    </font>
    <font>
      <sz val="9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70AD47"/>
        <bgColor rgb="FF92D050"/>
      </patternFill>
    </fill>
    <fill>
      <patternFill patternType="solid">
        <fgColor rgb="FF92D050"/>
        <bgColor rgb="FF70AD47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2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  <cellStyle name="Обычный 5" xfId="23"/>
    <cellStyle name="Финансов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W4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6" ySplit="8" topLeftCell="G9" activePane="bottomRight" state="frozen"/>
      <selection pane="topLeft" activeCell="A1" activeCellId="0" sqref="A1"/>
      <selection pane="topRight" activeCell="G1" activeCellId="0" sqref="G1"/>
      <selection pane="bottomLeft" activeCell="A9" activeCellId="0" sqref="A9"/>
      <selection pane="bottomRight" activeCell="A1" activeCellId="0" sqref="A1"/>
    </sheetView>
  </sheetViews>
  <sheetFormatPr defaultColWidth="9.01171875" defaultRowHeight="13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2" width="48.88"/>
    <col collapsed="false" customWidth="true" hidden="true" outlineLevel="0" max="3" min="3" style="2" width="39.01"/>
    <col collapsed="false" customWidth="true" hidden="false" outlineLevel="0" max="4" min="4" style="2" width="15.11"/>
    <col collapsed="false" customWidth="true" hidden="false" outlineLevel="0" max="5" min="5" style="2" width="8.44"/>
    <col collapsed="false" customWidth="true" hidden="false" outlineLevel="0" max="6" min="6" style="2" width="10.33"/>
    <col collapsed="false" customWidth="true" hidden="true" outlineLevel="0" max="7" min="7" style="2" width="13.44"/>
    <col collapsed="false" customWidth="true" hidden="true" outlineLevel="0" max="10" min="8" style="2" width="12.33"/>
    <col collapsed="false" customWidth="true" hidden="true" outlineLevel="0" max="11" min="11" style="2" width="17.11"/>
    <col collapsed="false" customWidth="true" hidden="true" outlineLevel="0" max="13" min="12" style="2" width="12.1"/>
    <col collapsed="false" customWidth="true" hidden="true" outlineLevel="0" max="18" min="14" style="2" width="12.66"/>
    <col collapsed="false" customWidth="true" hidden="true" outlineLevel="0" max="19" min="19" style="2" width="13.33"/>
    <col collapsed="false" customWidth="true" hidden="true" outlineLevel="0" max="21" min="20" style="2" width="12.66"/>
    <col collapsed="false" customWidth="true" hidden="true" outlineLevel="0" max="22" min="22" style="2" width="14.34"/>
    <col collapsed="false" customWidth="true" hidden="true" outlineLevel="0" max="23" min="23" style="2" width="13.33"/>
    <col collapsed="false" customWidth="true" hidden="true" outlineLevel="0" max="24" min="24" style="2" width="11.89"/>
    <col collapsed="false" customWidth="true" hidden="true" outlineLevel="0" max="26" min="25" style="2" width="13.01"/>
    <col collapsed="false" customWidth="true" hidden="true" outlineLevel="0" max="27" min="27" style="2" width="14.01"/>
    <col collapsed="false" customWidth="true" hidden="true" outlineLevel="0" max="29" min="28" style="2" width="20.99"/>
    <col collapsed="false" customWidth="true" hidden="true" outlineLevel="0" max="30" min="30" style="2" width="19.45"/>
    <col collapsed="false" customWidth="true" hidden="false" outlineLevel="0" max="31" min="31" style="2" width="20.99"/>
    <col collapsed="false" customWidth="false" hidden="false" outlineLevel="0" max="1024" min="32" style="2" width="9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13.8" hidden="false" customHeight="false" outlineLevel="0" collapsed="false">
      <c r="B2" s="1"/>
      <c r="C2" s="1"/>
      <c r="D2" s="4"/>
      <c r="E2" s="5"/>
      <c r="F2" s="5"/>
      <c r="G2" s="6" t="s">
        <v>1</v>
      </c>
      <c r="H2" s="5"/>
      <c r="I2" s="5"/>
      <c r="J2" s="5"/>
      <c r="K2" s="5"/>
      <c r="L2" s="5"/>
    </row>
    <row r="3" customFormat="false" ht="13.8" hidden="false" customHeight="false" outlineLevel="0" collapsed="false">
      <c r="B3" s="1"/>
      <c r="C3" s="1"/>
      <c r="D3" s="4"/>
      <c r="E3" s="5"/>
      <c r="F3" s="5"/>
      <c r="G3" s="6" t="s">
        <v>1</v>
      </c>
      <c r="H3" s="5"/>
      <c r="I3" s="5"/>
      <c r="J3" s="5"/>
      <c r="K3" s="5"/>
      <c r="L3" s="5"/>
    </row>
    <row r="4" customFormat="false" ht="13.8" hidden="false" customHeight="false" outlineLevel="0" collapsed="false">
      <c r="B4" s="1"/>
      <c r="C4" s="1"/>
      <c r="D4" s="4"/>
      <c r="E4" s="5"/>
      <c r="F4" s="5"/>
      <c r="G4" s="2" t="s">
        <v>1</v>
      </c>
    </row>
    <row r="5" customFormat="false" ht="13.8" hidden="false" customHeight="false" outlineLevel="0" collapsed="false">
      <c r="D5" s="4"/>
      <c r="E5" s="5"/>
      <c r="F5" s="5"/>
    </row>
    <row r="6" customFormat="false" ht="20.25" hidden="false" customHeight="true" outlineLevel="0" collapsed="false">
      <c r="A6" s="7" t="s">
        <v>2</v>
      </c>
      <c r="B6" s="7" t="s">
        <v>3</v>
      </c>
      <c r="C6" s="7"/>
      <c r="D6" s="8" t="s">
        <v>4</v>
      </c>
      <c r="E6" s="7" t="s">
        <v>5</v>
      </c>
      <c r="F6" s="7" t="s">
        <v>6</v>
      </c>
      <c r="G6" s="8" t="s">
        <v>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 t="s">
        <v>8</v>
      </c>
      <c r="AC6" s="10"/>
      <c r="AD6" s="10"/>
    </row>
    <row r="7" customFormat="false" ht="24.75" hidden="false" customHeight="true" outlineLevel="0" collapsed="false">
      <c r="A7" s="7"/>
      <c r="B7" s="7"/>
      <c r="C7" s="7" t="s">
        <v>9</v>
      </c>
      <c r="D7" s="8"/>
      <c r="E7" s="7"/>
      <c r="F7" s="7"/>
      <c r="G7" s="8"/>
      <c r="H7" s="11" t="s">
        <v>10</v>
      </c>
      <c r="I7" s="11"/>
      <c r="J7" s="11"/>
      <c r="K7" s="11"/>
      <c r="L7" s="11" t="s">
        <v>11</v>
      </c>
      <c r="M7" s="11"/>
      <c r="N7" s="11"/>
      <c r="O7" s="11"/>
      <c r="P7" s="11" t="s">
        <v>12</v>
      </c>
      <c r="Q7" s="11"/>
      <c r="R7" s="11"/>
      <c r="S7" s="11"/>
      <c r="T7" s="11" t="s">
        <v>13</v>
      </c>
      <c r="U7" s="11"/>
      <c r="V7" s="11"/>
      <c r="W7" s="11"/>
      <c r="X7" s="11" t="s">
        <v>14</v>
      </c>
      <c r="Y7" s="11"/>
      <c r="Z7" s="11"/>
      <c r="AA7" s="11"/>
      <c r="AB7" s="12" t="s">
        <v>10</v>
      </c>
      <c r="AC7" s="13" t="s">
        <v>15</v>
      </c>
      <c r="AD7" s="13" t="s">
        <v>16</v>
      </c>
    </row>
    <row r="8" s="19" customFormat="true" ht="27.6" hidden="false" customHeight="false" outlineLevel="0" collapsed="false">
      <c r="A8" s="7"/>
      <c r="B8" s="7"/>
      <c r="C8" s="7"/>
      <c r="D8" s="8"/>
      <c r="E8" s="7"/>
      <c r="F8" s="7"/>
      <c r="G8" s="8"/>
      <c r="H8" s="14" t="s">
        <v>17</v>
      </c>
      <c r="I8" s="15" t="s">
        <v>18</v>
      </c>
      <c r="J8" s="15" t="s">
        <v>19</v>
      </c>
      <c r="K8" s="16" t="s">
        <v>20</v>
      </c>
      <c r="L8" s="14" t="s">
        <v>21</v>
      </c>
      <c r="M8" s="17" t="s">
        <v>22</v>
      </c>
      <c r="N8" s="17" t="s">
        <v>19</v>
      </c>
      <c r="O8" s="18" t="s">
        <v>23</v>
      </c>
      <c r="P8" s="14" t="s">
        <v>21</v>
      </c>
      <c r="Q8" s="17" t="s">
        <v>22</v>
      </c>
      <c r="R8" s="17" t="s">
        <v>19</v>
      </c>
      <c r="S8" s="18" t="s">
        <v>24</v>
      </c>
      <c r="T8" s="14" t="s">
        <v>21</v>
      </c>
      <c r="U8" s="17" t="s">
        <v>22</v>
      </c>
      <c r="V8" s="17" t="s">
        <v>19</v>
      </c>
      <c r="W8" s="18" t="s">
        <v>25</v>
      </c>
      <c r="X8" s="14" t="s">
        <v>21</v>
      </c>
      <c r="Y8" s="17" t="s">
        <v>22</v>
      </c>
      <c r="Z8" s="17" t="s">
        <v>19</v>
      </c>
      <c r="AA8" s="18" t="s">
        <v>25</v>
      </c>
      <c r="AB8" s="12"/>
      <c r="AC8" s="13"/>
      <c r="AD8" s="13"/>
    </row>
    <row r="9" customFormat="false" ht="14.4" hidden="false" customHeight="false" outlineLevel="0" collapsed="false">
      <c r="A9" s="7" t="n">
        <v>1</v>
      </c>
      <c r="B9" s="20" t="s">
        <v>26</v>
      </c>
      <c r="C9" s="20" t="s">
        <v>27</v>
      </c>
      <c r="D9" s="20" t="s">
        <v>28</v>
      </c>
      <c r="E9" s="21" t="n">
        <v>1</v>
      </c>
      <c r="F9" s="21" t="n">
        <v>4160</v>
      </c>
      <c r="G9" s="22"/>
      <c r="H9" s="23" t="n">
        <v>14835</v>
      </c>
      <c r="I9" s="24" t="n">
        <f aca="false">E9*H9</f>
        <v>14835</v>
      </c>
      <c r="J9" s="25" t="n">
        <f aca="false">I9*$E$4</f>
        <v>0</v>
      </c>
      <c r="K9" s="26" t="n">
        <f aca="false">J9</f>
        <v>0</v>
      </c>
      <c r="L9" s="27" t="n">
        <v>1653.6</v>
      </c>
      <c r="M9" s="28" t="n">
        <f aca="false">E9*L9</f>
        <v>1653.6</v>
      </c>
      <c r="N9" s="24" t="n">
        <f aca="false">M9*$E$2</f>
        <v>0</v>
      </c>
      <c r="O9" s="29" t="n">
        <f aca="false">N9*1.2</f>
        <v>0</v>
      </c>
      <c r="P9" s="30" t="s">
        <v>29</v>
      </c>
      <c r="Q9" s="31" t="s">
        <v>29</v>
      </c>
      <c r="R9" s="31" t="s">
        <v>29</v>
      </c>
      <c r="S9" s="32" t="n">
        <v>297844</v>
      </c>
      <c r="T9" s="33" t="n">
        <v>4960.8</v>
      </c>
      <c r="U9" s="34" t="n">
        <f aca="false">T9*E9</f>
        <v>4960.8</v>
      </c>
      <c r="V9" s="34" t="n">
        <f aca="false">U9*$E$2</f>
        <v>0</v>
      </c>
      <c r="W9" s="32" t="n">
        <f aca="false">V9*1.2</f>
        <v>0</v>
      </c>
      <c r="X9" s="33"/>
      <c r="Y9" s="34"/>
      <c r="Z9" s="34"/>
      <c r="AA9" s="32"/>
      <c r="AB9" s="35" t="n">
        <f aca="false">K9-O9</f>
        <v>0</v>
      </c>
      <c r="AC9" s="36" t="n">
        <f aca="false">S9-O9</f>
        <v>297844</v>
      </c>
      <c r="AD9" s="36" t="n">
        <f aca="false">W9-O9</f>
        <v>0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</row>
    <row r="10" s="1" customFormat="true" ht="14.4" hidden="false" customHeight="false" outlineLevel="0" collapsed="false">
      <c r="A10" s="7" t="n">
        <v>2</v>
      </c>
      <c r="B10" s="21" t="s">
        <v>30</v>
      </c>
      <c r="C10" s="21" t="s">
        <v>27</v>
      </c>
      <c r="D10" s="21" t="s">
        <v>31</v>
      </c>
      <c r="E10" s="21" t="n">
        <v>8</v>
      </c>
      <c r="F10" s="21" t="n">
        <v>1760</v>
      </c>
      <c r="G10" s="37"/>
      <c r="H10" s="23" t="n">
        <v>1036.15</v>
      </c>
      <c r="I10" s="24" t="n">
        <f aca="false">E10*H10</f>
        <v>8289.2</v>
      </c>
      <c r="J10" s="25" t="n">
        <f aca="false">I10*$E$4</f>
        <v>0</v>
      </c>
      <c r="K10" s="26" t="n">
        <f aca="false">J10</f>
        <v>0</v>
      </c>
      <c r="L10" s="33" t="n">
        <f aca="false">M10/E10</f>
        <v>116.6</v>
      </c>
      <c r="M10" s="28" t="n">
        <v>932.8</v>
      </c>
      <c r="N10" s="34" t="n">
        <f aca="false">M10*$E$2</f>
        <v>0</v>
      </c>
      <c r="O10" s="29" t="n">
        <f aca="false">N10*1.2</f>
        <v>0</v>
      </c>
      <c r="P10" s="30" t="s">
        <v>29</v>
      </c>
      <c r="Q10" s="31" t="s">
        <v>29</v>
      </c>
      <c r="R10" s="31" t="s">
        <v>29</v>
      </c>
      <c r="S10" s="32"/>
      <c r="T10" s="33" t="n">
        <v>349.8</v>
      </c>
      <c r="U10" s="34" t="n">
        <f aca="false">T10*E10</f>
        <v>2798.4</v>
      </c>
      <c r="V10" s="34" t="n">
        <f aca="false">U10*$E$2</f>
        <v>0</v>
      </c>
      <c r="W10" s="32" t="n">
        <f aca="false">V10*1.2</f>
        <v>0</v>
      </c>
      <c r="X10" s="33"/>
      <c r="Y10" s="34"/>
      <c r="Z10" s="34"/>
      <c r="AA10" s="32"/>
      <c r="AB10" s="35" t="n">
        <f aca="false">K10-O10</f>
        <v>0</v>
      </c>
      <c r="AC10" s="36"/>
      <c r="AD10" s="36" t="n">
        <f aca="false">W10-O10</f>
        <v>0</v>
      </c>
    </row>
    <row r="11" s="1" customFormat="true" ht="14.4" hidden="false" customHeight="false" outlineLevel="0" collapsed="false">
      <c r="A11" s="7" t="n">
        <v>3</v>
      </c>
      <c r="B11" s="21" t="s">
        <v>32</v>
      </c>
      <c r="C11" s="21" t="s">
        <v>33</v>
      </c>
      <c r="D11" s="21" t="s">
        <v>34</v>
      </c>
      <c r="E11" s="21" t="n">
        <v>6</v>
      </c>
      <c r="F11" s="21" t="n">
        <v>198</v>
      </c>
      <c r="G11" s="37"/>
      <c r="H11" s="23" t="n">
        <v>271.4</v>
      </c>
      <c r="I11" s="24" t="n">
        <f aca="false">E11*H11</f>
        <v>1628.4</v>
      </c>
      <c r="J11" s="25" t="n">
        <f aca="false">I11*$E$4</f>
        <v>0</v>
      </c>
      <c r="K11" s="38" t="n">
        <f aca="false">J11</f>
        <v>0</v>
      </c>
      <c r="L11" s="33" t="n">
        <f aca="false">M11/E11</f>
        <v>32.75</v>
      </c>
      <c r="M11" s="28" t="n">
        <v>196.5</v>
      </c>
      <c r="N11" s="34" t="n">
        <f aca="false">M11*$E$2</f>
        <v>0</v>
      </c>
      <c r="O11" s="32" t="n">
        <f aca="false">N11*1.2</f>
        <v>0</v>
      </c>
      <c r="P11" s="30" t="s">
        <v>29</v>
      </c>
      <c r="Q11" s="31" t="s">
        <v>29</v>
      </c>
      <c r="R11" s="31" t="s">
        <v>29</v>
      </c>
      <c r="S11" s="39" t="n">
        <v>32704</v>
      </c>
      <c r="T11" s="33" t="n">
        <v>98.25</v>
      </c>
      <c r="U11" s="34" t="n">
        <f aca="false">T11*E11</f>
        <v>589.5</v>
      </c>
      <c r="V11" s="34" t="n">
        <f aca="false">U11*$E$2</f>
        <v>0</v>
      </c>
      <c r="W11" s="32" t="n">
        <f aca="false">V11*1.2</f>
        <v>0</v>
      </c>
      <c r="X11" s="33"/>
      <c r="Y11" s="34"/>
      <c r="Z11" s="34"/>
      <c r="AA11" s="32"/>
      <c r="AB11" s="35" t="n">
        <f aca="false">K11-O11</f>
        <v>0</v>
      </c>
      <c r="AC11" s="36" t="n">
        <f aca="false">S11-O11</f>
        <v>32704</v>
      </c>
      <c r="AD11" s="36" t="n">
        <f aca="false">W11-O11</f>
        <v>0</v>
      </c>
    </row>
    <row r="12" s="1" customFormat="true" ht="14.4" hidden="false" customHeight="false" outlineLevel="0" collapsed="false">
      <c r="A12" s="7" t="n">
        <v>4</v>
      </c>
      <c r="B12" s="21" t="s">
        <v>35</v>
      </c>
      <c r="C12" s="21" t="s">
        <v>33</v>
      </c>
      <c r="D12" s="21" t="s">
        <v>36</v>
      </c>
      <c r="E12" s="21" t="n">
        <v>2</v>
      </c>
      <c r="F12" s="21" t="n">
        <v>12</v>
      </c>
      <c r="G12" s="37"/>
      <c r="H12" s="23" t="n">
        <v>75.9</v>
      </c>
      <c r="I12" s="24" t="n">
        <f aca="false">E12*H12</f>
        <v>151.8</v>
      </c>
      <c r="J12" s="25" t="n">
        <f aca="false">I12*$E$4</f>
        <v>0</v>
      </c>
      <c r="K12" s="26" t="n">
        <f aca="false">J12</f>
        <v>0</v>
      </c>
      <c r="L12" s="33" t="n">
        <f aca="false">M12/E12</f>
        <v>8.44</v>
      </c>
      <c r="M12" s="28" t="n">
        <v>16.88</v>
      </c>
      <c r="N12" s="34" t="n">
        <f aca="false">M12*$E$2</f>
        <v>0</v>
      </c>
      <c r="O12" s="40" t="n">
        <f aca="false">N12*1.2</f>
        <v>0</v>
      </c>
      <c r="P12" s="30" t="s">
        <v>29</v>
      </c>
      <c r="Q12" s="31" t="s">
        <v>29</v>
      </c>
      <c r="R12" s="31" t="s">
        <v>29</v>
      </c>
      <c r="S12" s="39" t="n">
        <v>1665</v>
      </c>
      <c r="T12" s="33"/>
      <c r="U12" s="34"/>
      <c r="V12" s="34"/>
      <c r="W12" s="32"/>
      <c r="X12" s="33"/>
      <c r="Y12" s="34"/>
      <c r="Z12" s="34"/>
      <c r="AA12" s="32"/>
      <c r="AB12" s="35" t="n">
        <f aca="false">K12-O12</f>
        <v>0</v>
      </c>
      <c r="AC12" s="36" t="n">
        <f aca="false">S12-O12</f>
        <v>1665</v>
      </c>
      <c r="AD12" s="36"/>
    </row>
    <row r="13" s="1" customFormat="true" ht="14.4" hidden="false" customHeight="false" outlineLevel="0" collapsed="false">
      <c r="A13" s="7" t="n">
        <v>5</v>
      </c>
      <c r="B13" s="21" t="s">
        <v>37</v>
      </c>
      <c r="C13" s="21" t="s">
        <v>33</v>
      </c>
      <c r="D13" s="21" t="s">
        <v>38</v>
      </c>
      <c r="E13" s="21" t="n">
        <v>3</v>
      </c>
      <c r="F13" s="21" t="n">
        <v>9</v>
      </c>
      <c r="G13" s="37"/>
      <c r="H13" s="23" t="n">
        <v>83.95</v>
      </c>
      <c r="I13" s="24" t="n">
        <f aca="false">E13*H13</f>
        <v>251.85</v>
      </c>
      <c r="J13" s="25" t="n">
        <f aca="false">I13*$E$4</f>
        <v>0</v>
      </c>
      <c r="K13" s="26" t="n">
        <f aca="false">J13</f>
        <v>0</v>
      </c>
      <c r="L13" s="33" t="n">
        <f aca="false">M13/E13</f>
        <v>8.15</v>
      </c>
      <c r="M13" s="28" t="n">
        <v>24.45</v>
      </c>
      <c r="N13" s="34" t="n">
        <f aca="false">M13*$E$2</f>
        <v>0</v>
      </c>
      <c r="O13" s="40" t="n">
        <f aca="false">N13*1.2</f>
        <v>0</v>
      </c>
      <c r="P13" s="30" t="s">
        <v>29</v>
      </c>
      <c r="Q13" s="31" t="s">
        <v>29</v>
      </c>
      <c r="R13" s="31" t="s">
        <v>29</v>
      </c>
      <c r="S13" s="39" t="n">
        <v>5064</v>
      </c>
      <c r="T13" s="33"/>
      <c r="U13" s="34"/>
      <c r="V13" s="34"/>
      <c r="W13" s="32"/>
      <c r="X13" s="33"/>
      <c r="Y13" s="34"/>
      <c r="Z13" s="34"/>
      <c r="AA13" s="32"/>
      <c r="AB13" s="35" t="n">
        <f aca="false">K13-O13</f>
        <v>0</v>
      </c>
      <c r="AC13" s="36" t="n">
        <f aca="false">S13-O13</f>
        <v>5064</v>
      </c>
      <c r="AD13" s="36"/>
    </row>
    <row r="14" s="1" customFormat="true" ht="14.4" hidden="false" customHeight="false" outlineLevel="0" collapsed="false">
      <c r="A14" s="7" t="n">
        <v>6</v>
      </c>
      <c r="B14" s="21" t="s">
        <v>39</v>
      </c>
      <c r="C14" s="21" t="s">
        <v>33</v>
      </c>
      <c r="D14" s="21" t="s">
        <v>40</v>
      </c>
      <c r="E14" s="21" t="n">
        <v>1</v>
      </c>
      <c r="F14" s="21" t="n">
        <v>1000</v>
      </c>
      <c r="G14" s="37"/>
      <c r="H14" s="23" t="n">
        <v>40595</v>
      </c>
      <c r="I14" s="24" t="n">
        <f aca="false">E14*H14</f>
        <v>40595</v>
      </c>
      <c r="J14" s="25" t="n">
        <f aca="false">I14*$E$4</f>
        <v>0</v>
      </c>
      <c r="K14" s="26" t="n">
        <f aca="false">J14</f>
        <v>0</v>
      </c>
      <c r="L14" s="33" t="n">
        <f aca="false">M14/E14</f>
        <v>3900.8</v>
      </c>
      <c r="M14" s="28" t="n">
        <v>3900.8</v>
      </c>
      <c r="N14" s="34" t="n">
        <f aca="false">M14*$E$2</f>
        <v>0</v>
      </c>
      <c r="O14" s="40" t="n">
        <f aca="false">N14*1.2</f>
        <v>0</v>
      </c>
      <c r="P14" s="30" t="s">
        <v>29</v>
      </c>
      <c r="Q14" s="31" t="s">
        <v>29</v>
      </c>
      <c r="R14" s="31" t="s">
        <v>29</v>
      </c>
      <c r="S14" s="39" t="n">
        <v>815030</v>
      </c>
      <c r="T14" s="33"/>
      <c r="U14" s="34"/>
      <c r="V14" s="34"/>
      <c r="W14" s="32"/>
      <c r="X14" s="33"/>
      <c r="Y14" s="34"/>
      <c r="Z14" s="34"/>
      <c r="AA14" s="32"/>
      <c r="AB14" s="35" t="n">
        <f aca="false">K14-O14</f>
        <v>0</v>
      </c>
      <c r="AC14" s="36" t="n">
        <f aca="false">S14-O14</f>
        <v>815030</v>
      </c>
      <c r="AD14" s="36"/>
    </row>
    <row r="15" s="1" customFormat="true" ht="14.4" hidden="false" customHeight="false" outlineLevel="0" collapsed="false">
      <c r="A15" s="7" t="n">
        <v>7</v>
      </c>
      <c r="B15" s="21" t="s">
        <v>41</v>
      </c>
      <c r="C15" s="21" t="s">
        <v>33</v>
      </c>
      <c r="D15" s="21" t="s">
        <v>42</v>
      </c>
      <c r="E15" s="21" t="n">
        <v>6</v>
      </c>
      <c r="F15" s="21" t="n">
        <v>672</v>
      </c>
      <c r="G15" s="37"/>
      <c r="H15" s="23" t="n">
        <v>278.3</v>
      </c>
      <c r="I15" s="24" t="n">
        <f aca="false">E15*H15</f>
        <v>1669.8</v>
      </c>
      <c r="J15" s="25" t="n">
        <f aca="false">I15*$E$4</f>
        <v>0</v>
      </c>
      <c r="K15" s="38" t="n">
        <f aca="false">J15</f>
        <v>0</v>
      </c>
      <c r="L15" s="33" t="n">
        <f aca="false">M15/E15</f>
        <v>57.56</v>
      </c>
      <c r="M15" s="28" t="n">
        <v>345.36</v>
      </c>
      <c r="N15" s="34" t="n">
        <f aca="false">M15*$E$2</f>
        <v>0</v>
      </c>
      <c r="O15" s="32" t="n">
        <f aca="false">N15*1.2</f>
        <v>0</v>
      </c>
      <c r="P15" s="30" t="s">
        <v>29</v>
      </c>
      <c r="Q15" s="31" t="s">
        <v>29</v>
      </c>
      <c r="R15" s="31" t="s">
        <v>29</v>
      </c>
      <c r="S15" s="39" t="n">
        <v>33548</v>
      </c>
      <c r="T15" s="33"/>
      <c r="U15" s="34"/>
      <c r="V15" s="34"/>
      <c r="W15" s="32"/>
      <c r="X15" s="33"/>
      <c r="Y15" s="34"/>
      <c r="Z15" s="34"/>
      <c r="AA15" s="32"/>
      <c r="AB15" s="35" t="n">
        <f aca="false">K15-O15</f>
        <v>0</v>
      </c>
      <c r="AC15" s="36" t="n">
        <f aca="false">S15-O15</f>
        <v>33548</v>
      </c>
      <c r="AD15" s="36"/>
    </row>
    <row r="16" s="1" customFormat="true" ht="14.4" hidden="false" customHeight="false" outlineLevel="0" collapsed="false">
      <c r="A16" s="7" t="n">
        <v>8</v>
      </c>
      <c r="B16" s="21" t="s">
        <v>43</v>
      </c>
      <c r="C16" s="21" t="s">
        <v>33</v>
      </c>
      <c r="D16" s="21" t="s">
        <v>44</v>
      </c>
      <c r="E16" s="21" t="n">
        <v>1</v>
      </c>
      <c r="F16" s="21" t="n">
        <v>113</v>
      </c>
      <c r="G16" s="37"/>
      <c r="H16" s="23" t="n">
        <v>865.95</v>
      </c>
      <c r="I16" s="24" t="n">
        <f aca="false">E16*H16</f>
        <v>865.95</v>
      </c>
      <c r="J16" s="25" t="n">
        <f aca="false">I16*$E$4</f>
        <v>0</v>
      </c>
      <c r="K16" s="38" t="n">
        <f aca="false">J16</f>
        <v>0</v>
      </c>
      <c r="L16" s="33" t="n">
        <f aca="false">M16/E16</f>
        <v>103.99</v>
      </c>
      <c r="M16" s="28" t="n">
        <v>103.99</v>
      </c>
      <c r="N16" s="34" t="n">
        <f aca="false">M16*$E$2</f>
        <v>0</v>
      </c>
      <c r="O16" s="32" t="n">
        <f aca="false">N16*1.2</f>
        <v>0</v>
      </c>
      <c r="P16" s="30" t="s">
        <v>29</v>
      </c>
      <c r="Q16" s="31" t="s">
        <v>29</v>
      </c>
      <c r="R16" s="31" t="s">
        <v>29</v>
      </c>
      <c r="S16" s="39" t="n">
        <v>17384</v>
      </c>
      <c r="T16" s="33"/>
      <c r="U16" s="34"/>
      <c r="V16" s="34"/>
      <c r="W16" s="32"/>
      <c r="X16" s="33"/>
      <c r="Y16" s="34"/>
      <c r="Z16" s="34"/>
      <c r="AA16" s="32"/>
      <c r="AB16" s="35" t="n">
        <f aca="false">K16-O16</f>
        <v>0</v>
      </c>
      <c r="AC16" s="36" t="n">
        <f aca="false">S16-O16</f>
        <v>17384</v>
      </c>
      <c r="AD16" s="36"/>
    </row>
    <row r="17" s="1" customFormat="true" ht="14.4" hidden="false" customHeight="false" outlineLevel="0" collapsed="false">
      <c r="A17" s="7" t="n">
        <v>9</v>
      </c>
      <c r="B17" s="21" t="s">
        <v>45</v>
      </c>
      <c r="C17" s="21" t="s">
        <v>33</v>
      </c>
      <c r="D17" s="21" t="s">
        <v>46</v>
      </c>
      <c r="E17" s="21" t="n">
        <v>1</v>
      </c>
      <c r="F17" s="21" t="n">
        <v>166</v>
      </c>
      <c r="G17" s="37"/>
      <c r="H17" s="23" t="n">
        <v>419.75</v>
      </c>
      <c r="I17" s="24" t="n">
        <f aca="false">E17*H17</f>
        <v>419.75</v>
      </c>
      <c r="J17" s="25" t="n">
        <f aca="false">I17*$E$4</f>
        <v>0</v>
      </c>
      <c r="K17" s="26" t="n">
        <f aca="false">J17</f>
        <v>0</v>
      </c>
      <c r="L17" s="33" t="n">
        <f aca="false">M17/E17</f>
        <v>45.05</v>
      </c>
      <c r="M17" s="28" t="n">
        <v>45.05</v>
      </c>
      <c r="N17" s="34" t="n">
        <f aca="false">M17*$E$2</f>
        <v>0</v>
      </c>
      <c r="O17" s="40" t="n">
        <f aca="false">N17*1.2</f>
        <v>0</v>
      </c>
      <c r="P17" s="30" t="s">
        <v>29</v>
      </c>
      <c r="Q17" s="31" t="s">
        <v>29</v>
      </c>
      <c r="R17" s="31" t="s">
        <v>29</v>
      </c>
      <c r="S17" s="39" t="n">
        <v>8440</v>
      </c>
      <c r="T17" s="33"/>
      <c r="U17" s="34"/>
      <c r="V17" s="34"/>
      <c r="W17" s="32"/>
      <c r="X17" s="33"/>
      <c r="Y17" s="34"/>
      <c r="Z17" s="34"/>
      <c r="AA17" s="32"/>
      <c r="AB17" s="35" t="n">
        <f aca="false">K17-O17</f>
        <v>0</v>
      </c>
      <c r="AC17" s="36" t="n">
        <f aca="false">S17-O17</f>
        <v>8440</v>
      </c>
      <c r="AD17" s="36"/>
    </row>
    <row r="18" s="1" customFormat="true" ht="14.4" hidden="false" customHeight="false" outlineLevel="0" collapsed="false">
      <c r="A18" s="7" t="n">
        <v>10</v>
      </c>
      <c r="B18" s="21" t="s">
        <v>47</v>
      </c>
      <c r="C18" s="21" t="s">
        <v>33</v>
      </c>
      <c r="D18" s="21" t="s">
        <v>48</v>
      </c>
      <c r="E18" s="21" t="n">
        <v>1</v>
      </c>
      <c r="F18" s="21" t="n">
        <v>6</v>
      </c>
      <c r="G18" s="37"/>
      <c r="H18" s="23" t="n">
        <v>1335.15</v>
      </c>
      <c r="I18" s="24" t="n">
        <f aca="false">E18*H18</f>
        <v>1335.15</v>
      </c>
      <c r="J18" s="25" t="n">
        <f aca="false">I18*$E$4</f>
        <v>0</v>
      </c>
      <c r="K18" s="26" t="n">
        <f aca="false">J18</f>
        <v>0</v>
      </c>
      <c r="L18" s="33" t="n">
        <f aca="false">M18/E18</f>
        <v>126.14</v>
      </c>
      <c r="M18" s="28" t="n">
        <v>126.14</v>
      </c>
      <c r="N18" s="34" t="n">
        <f aca="false">M18*$E$2</f>
        <v>0</v>
      </c>
      <c r="O18" s="40" t="n">
        <f aca="false">N18*1.2</f>
        <v>0</v>
      </c>
      <c r="P18" s="30" t="s">
        <v>29</v>
      </c>
      <c r="Q18" s="31" t="s">
        <v>29</v>
      </c>
      <c r="R18" s="31" t="s">
        <v>29</v>
      </c>
      <c r="S18" s="39" t="n">
        <v>26843</v>
      </c>
      <c r="T18" s="33"/>
      <c r="U18" s="34"/>
      <c r="V18" s="34"/>
      <c r="W18" s="32"/>
      <c r="X18" s="33"/>
      <c r="Y18" s="34"/>
      <c r="Z18" s="34"/>
      <c r="AA18" s="32"/>
      <c r="AB18" s="35" t="n">
        <f aca="false">K18-O18</f>
        <v>0</v>
      </c>
      <c r="AC18" s="36" t="n">
        <f aca="false">S18-O18</f>
        <v>26843</v>
      </c>
      <c r="AD18" s="36"/>
    </row>
    <row r="19" s="1" customFormat="true" ht="14.4" hidden="false" customHeight="false" outlineLevel="0" collapsed="false">
      <c r="A19" s="7" t="n">
        <v>11</v>
      </c>
      <c r="B19" s="21" t="s">
        <v>49</v>
      </c>
      <c r="C19" s="21" t="s">
        <v>33</v>
      </c>
      <c r="D19" s="21" t="s">
        <v>50</v>
      </c>
      <c r="E19" s="21" t="n">
        <v>1</v>
      </c>
      <c r="F19" s="21" t="n">
        <v>151</v>
      </c>
      <c r="G19" s="37"/>
      <c r="H19" s="23" t="n">
        <v>1322.5</v>
      </c>
      <c r="I19" s="24" t="n">
        <f aca="false">E19*H19</f>
        <v>1322.5</v>
      </c>
      <c r="J19" s="25" t="n">
        <f aca="false">I19*$E$4</f>
        <v>0</v>
      </c>
      <c r="K19" s="26" t="n">
        <f aca="false">J19</f>
        <v>0</v>
      </c>
      <c r="L19" s="33" t="n">
        <f aca="false">M19/E19</f>
        <v>137.8</v>
      </c>
      <c r="M19" s="28" t="n">
        <v>137.8</v>
      </c>
      <c r="N19" s="34" t="n">
        <f aca="false">M19*$E$2</f>
        <v>0</v>
      </c>
      <c r="O19" s="40" t="n">
        <f aca="false">N19*1.2</f>
        <v>0</v>
      </c>
      <c r="P19" s="30" t="s">
        <v>29</v>
      </c>
      <c r="Q19" s="31" t="s">
        <v>29</v>
      </c>
      <c r="R19" s="31" t="s">
        <v>29</v>
      </c>
      <c r="S19" s="39" t="n">
        <v>26550</v>
      </c>
      <c r="T19" s="33"/>
      <c r="U19" s="34"/>
      <c r="V19" s="34"/>
      <c r="W19" s="32"/>
      <c r="X19" s="33"/>
      <c r="Y19" s="34"/>
      <c r="Z19" s="34"/>
      <c r="AA19" s="32"/>
      <c r="AB19" s="35" t="n">
        <f aca="false">K19-O19</f>
        <v>0</v>
      </c>
      <c r="AC19" s="36" t="n">
        <f aca="false">S19-O19</f>
        <v>26550</v>
      </c>
      <c r="AD19" s="36"/>
    </row>
    <row r="20" s="1" customFormat="true" ht="14.4" hidden="false" customHeight="false" outlineLevel="0" collapsed="false">
      <c r="A20" s="7" t="n">
        <v>12</v>
      </c>
      <c r="B20" s="21" t="s">
        <v>51</v>
      </c>
      <c r="C20" s="21" t="s">
        <v>33</v>
      </c>
      <c r="D20" s="21" t="s">
        <v>52</v>
      </c>
      <c r="E20" s="21" t="n">
        <v>1</v>
      </c>
      <c r="F20" s="21" t="n">
        <v>281</v>
      </c>
      <c r="G20" s="37"/>
      <c r="H20" s="23" t="n">
        <v>670.45</v>
      </c>
      <c r="I20" s="24" t="n">
        <f aca="false">E20*H20</f>
        <v>670.45</v>
      </c>
      <c r="J20" s="25" t="n">
        <f aca="false">I20*$E$4</f>
        <v>0</v>
      </c>
      <c r="K20" s="26" t="n">
        <f aca="false">J20</f>
        <v>0</v>
      </c>
      <c r="L20" s="33" t="n">
        <f aca="false">M20/E20</f>
        <v>71.87</v>
      </c>
      <c r="M20" s="28" t="n">
        <v>71.87</v>
      </c>
      <c r="N20" s="34" t="n">
        <f aca="false">M20*$E$2</f>
        <v>0</v>
      </c>
      <c r="O20" s="40" t="n">
        <f aca="false">N20*1.2</f>
        <v>0</v>
      </c>
      <c r="P20" s="30" t="s">
        <v>29</v>
      </c>
      <c r="Q20" s="31" t="s">
        <v>29</v>
      </c>
      <c r="R20" s="31" t="s">
        <v>29</v>
      </c>
      <c r="S20" s="39" t="n">
        <v>13457</v>
      </c>
      <c r="T20" s="33"/>
      <c r="U20" s="34"/>
      <c r="V20" s="34"/>
      <c r="W20" s="32"/>
      <c r="X20" s="33"/>
      <c r="Y20" s="34"/>
      <c r="Z20" s="34"/>
      <c r="AA20" s="32"/>
      <c r="AB20" s="35" t="n">
        <f aca="false">K20-O20</f>
        <v>0</v>
      </c>
      <c r="AC20" s="36" t="n">
        <f aca="false">S20-O20</f>
        <v>13457</v>
      </c>
      <c r="AD20" s="36"/>
    </row>
    <row r="21" s="1" customFormat="true" ht="14.4" hidden="false" customHeight="false" outlineLevel="0" collapsed="false">
      <c r="A21" s="7" t="n">
        <v>13</v>
      </c>
      <c r="B21" s="21" t="s">
        <v>53</v>
      </c>
      <c r="C21" s="21" t="s">
        <v>33</v>
      </c>
      <c r="D21" s="21" t="s">
        <v>54</v>
      </c>
      <c r="E21" s="21" t="n">
        <v>1</v>
      </c>
      <c r="F21" s="21" t="n">
        <v>211</v>
      </c>
      <c r="G21" s="37"/>
      <c r="H21" s="23" t="n">
        <v>5566</v>
      </c>
      <c r="I21" s="24" t="n">
        <f aca="false">E21*H21</f>
        <v>5566</v>
      </c>
      <c r="J21" s="25" t="n">
        <f aca="false">I21*$E$4</f>
        <v>0</v>
      </c>
      <c r="K21" s="26" t="n">
        <f aca="false">J21</f>
        <v>0</v>
      </c>
      <c r="L21" s="33" t="n">
        <f aca="false">M21/E21</f>
        <v>534.24</v>
      </c>
      <c r="M21" s="28" t="n">
        <v>534.24</v>
      </c>
      <c r="N21" s="34" t="n">
        <f aca="false">M21*$E$2</f>
        <v>0</v>
      </c>
      <c r="O21" s="40" t="n">
        <f aca="false">N21*1.2</f>
        <v>0</v>
      </c>
      <c r="P21" s="30" t="s">
        <v>29</v>
      </c>
      <c r="Q21" s="31" t="s">
        <v>29</v>
      </c>
      <c r="R21" s="31" t="s">
        <v>29</v>
      </c>
      <c r="S21" s="39" t="n">
        <v>111746</v>
      </c>
      <c r="T21" s="33"/>
      <c r="U21" s="34"/>
      <c r="V21" s="34"/>
      <c r="W21" s="32"/>
      <c r="X21" s="33"/>
      <c r="Y21" s="34"/>
      <c r="Z21" s="34"/>
      <c r="AA21" s="32"/>
      <c r="AB21" s="35" t="n">
        <f aca="false">K21-O21</f>
        <v>0</v>
      </c>
      <c r="AC21" s="36" t="n">
        <f aca="false">S21-O21</f>
        <v>111746</v>
      </c>
      <c r="AD21" s="36"/>
    </row>
    <row r="22" s="1" customFormat="true" ht="14.4" hidden="false" customHeight="false" outlineLevel="0" collapsed="false">
      <c r="A22" s="7" t="n">
        <v>14</v>
      </c>
      <c r="B22" s="21" t="s">
        <v>55</v>
      </c>
      <c r="C22" s="21" t="s">
        <v>33</v>
      </c>
      <c r="D22" s="21" t="s">
        <v>56</v>
      </c>
      <c r="E22" s="21" t="n">
        <v>1</v>
      </c>
      <c r="F22" s="21" t="n">
        <v>723</v>
      </c>
      <c r="G22" s="37"/>
      <c r="H22" s="23" t="n">
        <v>3806.5</v>
      </c>
      <c r="I22" s="24" t="n">
        <f aca="false">E22*H22</f>
        <v>3806.5</v>
      </c>
      <c r="J22" s="25" t="n">
        <f aca="false">I22*$E$4</f>
        <v>0</v>
      </c>
      <c r="K22" s="26" t="n">
        <f aca="false">J22</f>
        <v>0</v>
      </c>
      <c r="L22" s="33" t="n">
        <f aca="false">M22/E22</f>
        <v>394.32</v>
      </c>
      <c r="M22" s="28" t="n">
        <v>394.32</v>
      </c>
      <c r="N22" s="34" t="n">
        <f aca="false">M22*$E$2</f>
        <v>0</v>
      </c>
      <c r="O22" s="40" t="n">
        <f aca="false">N22*1.2</f>
        <v>0</v>
      </c>
      <c r="P22" s="30" t="s">
        <v>29</v>
      </c>
      <c r="Q22" s="31" t="s">
        <v>29</v>
      </c>
      <c r="R22" s="31" t="s">
        <v>29</v>
      </c>
      <c r="S22" s="39" t="n">
        <v>76427</v>
      </c>
      <c r="T22" s="33" t="n">
        <v>1182.96</v>
      </c>
      <c r="U22" s="34" t="n">
        <f aca="false">T22*E22</f>
        <v>1182.96</v>
      </c>
      <c r="V22" s="34" t="n">
        <f aca="false">U22*$E$2</f>
        <v>0</v>
      </c>
      <c r="W22" s="32" t="n">
        <f aca="false">V22*1.2</f>
        <v>0</v>
      </c>
      <c r="X22" s="33"/>
      <c r="Y22" s="34"/>
      <c r="Z22" s="34"/>
      <c r="AA22" s="32"/>
      <c r="AB22" s="35" t="n">
        <f aca="false">K22-O22</f>
        <v>0</v>
      </c>
      <c r="AC22" s="36" t="n">
        <f aca="false">S22-O22</f>
        <v>76427</v>
      </c>
      <c r="AD22" s="36" t="n">
        <f aca="false">W22-O22</f>
        <v>0</v>
      </c>
    </row>
    <row r="23" s="1" customFormat="true" ht="14.4" hidden="false" customHeight="false" outlineLevel="0" collapsed="false">
      <c r="A23" s="7" t="n">
        <v>15</v>
      </c>
      <c r="B23" s="21" t="s">
        <v>57</v>
      </c>
      <c r="C23" s="21" t="s">
        <v>33</v>
      </c>
      <c r="D23" s="21" t="s">
        <v>58</v>
      </c>
      <c r="E23" s="21" t="n">
        <v>1</v>
      </c>
      <c r="F23" s="21" t="n">
        <v>1540</v>
      </c>
      <c r="G23" s="37"/>
      <c r="H23" s="23" t="n">
        <v>11960</v>
      </c>
      <c r="I23" s="24" t="n">
        <f aca="false">E23*H23</f>
        <v>11960</v>
      </c>
      <c r="J23" s="25" t="n">
        <f aca="false">I23*$E$4</f>
        <v>0</v>
      </c>
      <c r="K23" s="26" t="n">
        <f aca="false">J23</f>
        <v>0</v>
      </c>
      <c r="L23" s="33" t="n">
        <f aca="false">M23/E23</f>
        <v>1282.6</v>
      </c>
      <c r="M23" s="28" t="n">
        <v>1282.6</v>
      </c>
      <c r="N23" s="34" t="n">
        <f aca="false">M23*$E$2</f>
        <v>0</v>
      </c>
      <c r="O23" s="40" t="n">
        <f aca="false">N23*1.2</f>
        <v>0</v>
      </c>
      <c r="P23" s="30" t="s">
        <v>29</v>
      </c>
      <c r="Q23" s="31" t="s">
        <v>29</v>
      </c>
      <c r="R23" s="31" t="s">
        <v>29</v>
      </c>
      <c r="S23" s="39"/>
      <c r="T23" s="33"/>
      <c r="U23" s="34"/>
      <c r="V23" s="34"/>
      <c r="W23" s="32"/>
      <c r="X23" s="33"/>
      <c r="Y23" s="34"/>
      <c r="Z23" s="34"/>
      <c r="AA23" s="32"/>
      <c r="AB23" s="35" t="n">
        <f aca="false">K23-O23</f>
        <v>0</v>
      </c>
      <c r="AC23" s="36"/>
      <c r="AD23" s="36"/>
    </row>
    <row r="24" s="1" customFormat="true" ht="14.4" hidden="false" customHeight="false" outlineLevel="0" collapsed="false">
      <c r="A24" s="7" t="n">
        <v>16</v>
      </c>
      <c r="B24" s="21" t="s">
        <v>59</v>
      </c>
      <c r="C24" s="21" t="s">
        <v>33</v>
      </c>
      <c r="D24" s="21" t="s">
        <v>60</v>
      </c>
      <c r="E24" s="21" t="n">
        <v>2</v>
      </c>
      <c r="F24" s="21" t="n">
        <v>348</v>
      </c>
      <c r="G24" s="37"/>
      <c r="H24" s="23" t="n">
        <v>3726</v>
      </c>
      <c r="I24" s="24" t="n">
        <f aca="false">E24*H24</f>
        <v>7452</v>
      </c>
      <c r="J24" s="25" t="n">
        <f aca="false">I24*$E$4</f>
        <v>0</v>
      </c>
      <c r="K24" s="26" t="n">
        <f aca="false">J24</f>
        <v>0</v>
      </c>
      <c r="L24" s="33" t="n">
        <f aca="false">M24/E24</f>
        <v>347.68</v>
      </c>
      <c r="M24" s="28" t="n">
        <v>695.36</v>
      </c>
      <c r="N24" s="34" t="n">
        <f aca="false">M24*$E$2</f>
        <v>0</v>
      </c>
      <c r="O24" s="40" t="n">
        <f aca="false">N24*1.2</f>
        <v>0</v>
      </c>
      <c r="P24" s="30" t="s">
        <v>29</v>
      </c>
      <c r="Q24" s="31" t="s">
        <v>29</v>
      </c>
      <c r="R24" s="31" t="s">
        <v>29</v>
      </c>
      <c r="S24" s="39" t="n">
        <v>149619</v>
      </c>
      <c r="T24" s="33" t="n">
        <v>1043.04</v>
      </c>
      <c r="U24" s="34" t="n">
        <f aca="false">T24*E24</f>
        <v>2086.08</v>
      </c>
      <c r="V24" s="34" t="n">
        <f aca="false">U24*$E$2</f>
        <v>0</v>
      </c>
      <c r="W24" s="32" t="n">
        <f aca="false">V24*1.2</f>
        <v>0</v>
      </c>
      <c r="X24" s="33"/>
      <c r="Y24" s="34"/>
      <c r="Z24" s="34"/>
      <c r="AA24" s="32"/>
      <c r="AB24" s="35" t="n">
        <f aca="false">K24-O24</f>
        <v>0</v>
      </c>
      <c r="AC24" s="36" t="n">
        <f aca="false">S24-O24</f>
        <v>149619</v>
      </c>
      <c r="AD24" s="36" t="n">
        <f aca="false">W24-O24</f>
        <v>0</v>
      </c>
    </row>
    <row r="25" s="1" customFormat="true" ht="14.4" hidden="false" customHeight="false" outlineLevel="0" collapsed="false">
      <c r="A25" s="7" t="n">
        <v>17</v>
      </c>
      <c r="B25" s="21" t="s">
        <v>61</v>
      </c>
      <c r="C25" s="21" t="s">
        <v>33</v>
      </c>
      <c r="D25" s="21" t="s">
        <v>62</v>
      </c>
      <c r="E25" s="21" t="n">
        <v>2</v>
      </c>
      <c r="F25" s="21" t="n">
        <v>236</v>
      </c>
      <c r="G25" s="37"/>
      <c r="H25" s="23" t="n">
        <v>2587.5</v>
      </c>
      <c r="I25" s="24" t="n">
        <f aca="false">E25*H25</f>
        <v>5175</v>
      </c>
      <c r="J25" s="25" t="n">
        <f aca="false">I25*$E$4</f>
        <v>0</v>
      </c>
      <c r="K25" s="26" t="n">
        <f aca="false">J25</f>
        <v>0</v>
      </c>
      <c r="L25" s="33" t="n">
        <f aca="false">M25/E25</f>
        <v>254.4</v>
      </c>
      <c r="M25" s="28" t="n">
        <v>508.8</v>
      </c>
      <c r="N25" s="34" t="n">
        <f aca="false">M25*$E$2</f>
        <v>0</v>
      </c>
      <c r="O25" s="40" t="n">
        <f aca="false">N25*1.2</f>
        <v>0</v>
      </c>
      <c r="P25" s="30" t="s">
        <v>29</v>
      </c>
      <c r="Q25" s="31" t="s">
        <v>29</v>
      </c>
      <c r="R25" s="31" t="s">
        <v>29</v>
      </c>
      <c r="S25" s="39"/>
      <c r="T25" s="33" t="n">
        <v>763.2</v>
      </c>
      <c r="U25" s="34" t="n">
        <f aca="false">T25*E25</f>
        <v>1526.4</v>
      </c>
      <c r="V25" s="34" t="n">
        <f aca="false">U25*$E$2</f>
        <v>0</v>
      </c>
      <c r="W25" s="32" t="n">
        <f aca="false">V25*1.2</f>
        <v>0</v>
      </c>
      <c r="X25" s="33"/>
      <c r="Y25" s="34"/>
      <c r="Z25" s="34"/>
      <c r="AA25" s="32"/>
      <c r="AB25" s="35" t="n">
        <f aca="false">K25-O25</f>
        <v>0</v>
      </c>
      <c r="AC25" s="36"/>
      <c r="AD25" s="36" t="n">
        <f aca="false">W25-O25</f>
        <v>0</v>
      </c>
    </row>
    <row r="26" s="1" customFormat="true" ht="14.4" hidden="false" customHeight="false" outlineLevel="0" collapsed="false">
      <c r="A26" s="7" t="n">
        <v>18</v>
      </c>
      <c r="B26" s="21" t="s">
        <v>63</v>
      </c>
      <c r="C26" s="21" t="s">
        <v>33</v>
      </c>
      <c r="D26" s="21" t="s">
        <v>64</v>
      </c>
      <c r="E26" s="21" t="n">
        <v>200</v>
      </c>
      <c r="F26" s="21" t="n">
        <v>1120</v>
      </c>
      <c r="G26" s="37"/>
      <c r="H26" s="23" t="n">
        <v>126.5</v>
      </c>
      <c r="I26" s="24" t="n">
        <f aca="false">E26*H26</f>
        <v>25300</v>
      </c>
      <c r="J26" s="25" t="n">
        <f aca="false">I26*$E$4</f>
        <v>0</v>
      </c>
      <c r="K26" s="26" t="n">
        <f aca="false">J26</f>
        <v>0</v>
      </c>
      <c r="L26" s="33" t="n">
        <f aca="false">M26/E26</f>
        <v>13.14</v>
      </c>
      <c r="M26" s="28" t="n">
        <v>2628</v>
      </c>
      <c r="N26" s="34" t="n">
        <f aca="false">M26*$E$2</f>
        <v>0</v>
      </c>
      <c r="O26" s="40" t="n">
        <f aca="false">N26*1.2</f>
        <v>0</v>
      </c>
      <c r="P26" s="30" t="s">
        <v>29</v>
      </c>
      <c r="Q26" s="31" t="s">
        <v>29</v>
      </c>
      <c r="R26" s="31" t="s">
        <v>29</v>
      </c>
      <c r="S26" s="39" t="n">
        <v>515770</v>
      </c>
      <c r="T26" s="33"/>
      <c r="U26" s="34"/>
      <c r="V26" s="34"/>
      <c r="W26" s="32"/>
      <c r="X26" s="33"/>
      <c r="Y26" s="34"/>
      <c r="Z26" s="34"/>
      <c r="AA26" s="32"/>
      <c r="AB26" s="35" t="n">
        <f aca="false">K26-O26</f>
        <v>0</v>
      </c>
      <c r="AC26" s="36" t="n">
        <f aca="false">S26-O26</f>
        <v>515770</v>
      </c>
      <c r="AD26" s="36"/>
    </row>
    <row r="27" s="1" customFormat="true" ht="14.4" hidden="false" customHeight="false" outlineLevel="0" collapsed="false">
      <c r="A27" s="7" t="n">
        <v>19</v>
      </c>
      <c r="B27" s="21" t="s">
        <v>63</v>
      </c>
      <c r="C27" s="21" t="s">
        <v>33</v>
      </c>
      <c r="D27" s="21" t="s">
        <v>65</v>
      </c>
      <c r="E27" s="21" t="n">
        <v>200</v>
      </c>
      <c r="F27" s="21" t="n">
        <v>1200</v>
      </c>
      <c r="G27" s="37"/>
      <c r="H27" s="23" t="n">
        <v>120.75</v>
      </c>
      <c r="I27" s="24" t="n">
        <f aca="false">E27*H27</f>
        <v>24150</v>
      </c>
      <c r="J27" s="25" t="n">
        <f aca="false">I27*$E$4</f>
        <v>0</v>
      </c>
      <c r="K27" s="26" t="n">
        <f aca="false">J27</f>
        <v>0</v>
      </c>
      <c r="L27" s="33" t="n">
        <f aca="false">M27/E27</f>
        <v>12.61</v>
      </c>
      <c r="M27" s="28" t="n">
        <v>2522</v>
      </c>
      <c r="N27" s="34" t="n">
        <f aca="false">M27*$E$2</f>
        <v>0</v>
      </c>
      <c r="O27" s="40" t="n">
        <f aca="false">N27*1.2</f>
        <v>0</v>
      </c>
      <c r="P27" s="30" t="s">
        <v>29</v>
      </c>
      <c r="Q27" s="31" t="s">
        <v>29</v>
      </c>
      <c r="R27" s="31" t="s">
        <v>29</v>
      </c>
      <c r="S27" s="39" t="n">
        <v>293050</v>
      </c>
      <c r="T27" s="33" t="n">
        <v>37.83</v>
      </c>
      <c r="U27" s="34" t="n">
        <f aca="false">T27*E27</f>
        <v>7566</v>
      </c>
      <c r="V27" s="34" t="n">
        <f aca="false">U27*$E$2</f>
        <v>0</v>
      </c>
      <c r="W27" s="32" t="n">
        <f aca="false">V27*1.2</f>
        <v>0</v>
      </c>
      <c r="X27" s="33"/>
      <c r="Y27" s="34"/>
      <c r="Z27" s="34"/>
      <c r="AA27" s="32"/>
      <c r="AB27" s="35" t="n">
        <f aca="false">K27-O27</f>
        <v>0</v>
      </c>
      <c r="AC27" s="36" t="n">
        <f aca="false">S27-O27</f>
        <v>293050</v>
      </c>
      <c r="AD27" s="36" t="n">
        <f aca="false">W27-O27</f>
        <v>0</v>
      </c>
    </row>
    <row r="28" s="1" customFormat="true" ht="14.4" hidden="false" customHeight="false" outlineLevel="0" collapsed="false">
      <c r="A28" s="7" t="n">
        <v>20</v>
      </c>
      <c r="B28" s="21" t="s">
        <v>63</v>
      </c>
      <c r="C28" s="21" t="s">
        <v>33</v>
      </c>
      <c r="D28" s="21" t="s">
        <v>66</v>
      </c>
      <c r="E28" s="21" t="n">
        <v>200</v>
      </c>
      <c r="F28" s="21" t="n">
        <v>1600</v>
      </c>
      <c r="G28" s="37"/>
      <c r="H28" s="23" t="n">
        <v>187.45</v>
      </c>
      <c r="I28" s="24" t="n">
        <f aca="false">E28*H28</f>
        <v>37490</v>
      </c>
      <c r="J28" s="25" t="n">
        <f aca="false">I28*$E$4</f>
        <v>0</v>
      </c>
      <c r="K28" s="26" t="n">
        <f aca="false">J28</f>
        <v>0</v>
      </c>
      <c r="L28" s="33" t="n">
        <f aca="false">M28/E28</f>
        <v>18.02</v>
      </c>
      <c r="M28" s="28" t="n">
        <v>3604</v>
      </c>
      <c r="N28" s="34" t="n">
        <f aca="false">M28*$E$2</f>
        <v>0</v>
      </c>
      <c r="O28" s="40" t="n">
        <f aca="false">N28*1.2</f>
        <v>0</v>
      </c>
      <c r="P28" s="30" t="s">
        <v>29</v>
      </c>
      <c r="Q28" s="31" t="s">
        <v>29</v>
      </c>
      <c r="R28" s="31" t="s">
        <v>29</v>
      </c>
      <c r="S28" s="39" t="n">
        <v>752790</v>
      </c>
      <c r="T28" s="33" t="n">
        <v>54.06</v>
      </c>
      <c r="U28" s="34" t="n">
        <f aca="false">T28*E28</f>
        <v>10812</v>
      </c>
      <c r="V28" s="34" t="n">
        <f aca="false">U28*$E$2</f>
        <v>0</v>
      </c>
      <c r="W28" s="32" t="n">
        <f aca="false">V28*1.2</f>
        <v>0</v>
      </c>
      <c r="X28" s="33"/>
      <c r="Y28" s="34"/>
      <c r="Z28" s="34"/>
      <c r="AA28" s="32"/>
      <c r="AB28" s="35" t="n">
        <f aca="false">K28-O28</f>
        <v>0</v>
      </c>
      <c r="AC28" s="36" t="n">
        <f aca="false">S28-O28</f>
        <v>752790</v>
      </c>
      <c r="AD28" s="36" t="n">
        <f aca="false">W28-O28</f>
        <v>0</v>
      </c>
    </row>
    <row r="29" s="1" customFormat="true" ht="14.4" hidden="false" customHeight="false" outlineLevel="0" collapsed="false">
      <c r="A29" s="7" t="n">
        <v>21</v>
      </c>
      <c r="B29" s="21" t="s">
        <v>67</v>
      </c>
      <c r="C29" s="21" t="s">
        <v>33</v>
      </c>
      <c r="D29" s="21" t="s">
        <v>68</v>
      </c>
      <c r="E29" s="21" t="n">
        <v>2</v>
      </c>
      <c r="F29" s="21" t="n">
        <v>246</v>
      </c>
      <c r="G29" s="37"/>
      <c r="H29" s="23" t="n">
        <v>729.1</v>
      </c>
      <c r="I29" s="24" t="n">
        <f aca="false">E29*H29</f>
        <v>1458.2</v>
      </c>
      <c r="J29" s="25" t="n">
        <f aca="false">I29*$E$4</f>
        <v>0</v>
      </c>
      <c r="K29" s="38" t="n">
        <f aca="false">J29</f>
        <v>0</v>
      </c>
      <c r="L29" s="33" t="n">
        <f aca="false">M29/E29</f>
        <v>119.08</v>
      </c>
      <c r="M29" s="28" t="n">
        <v>238.16</v>
      </c>
      <c r="N29" s="34" t="n">
        <f aca="false">M29*$E$2</f>
        <v>0</v>
      </c>
      <c r="O29" s="32" t="n">
        <f aca="false">N29*1.2</f>
        <v>0</v>
      </c>
      <c r="P29" s="30" t="s">
        <v>29</v>
      </c>
      <c r="Q29" s="31" t="s">
        <v>29</v>
      </c>
      <c r="R29" s="31" t="s">
        <v>29</v>
      </c>
      <c r="S29" s="39"/>
      <c r="T29" s="33" t="n">
        <v>295.11</v>
      </c>
      <c r="U29" s="34" t="n">
        <f aca="false">T29*E29</f>
        <v>590.22</v>
      </c>
      <c r="V29" s="34" t="n">
        <f aca="false">U29*$E$2</f>
        <v>0</v>
      </c>
      <c r="W29" s="32" t="n">
        <f aca="false">V29*1.2</f>
        <v>0</v>
      </c>
      <c r="X29" s="33"/>
      <c r="Y29" s="34"/>
      <c r="Z29" s="34"/>
      <c r="AA29" s="32"/>
      <c r="AB29" s="35" t="n">
        <f aca="false">K29-O29</f>
        <v>0</v>
      </c>
      <c r="AC29" s="36"/>
      <c r="AD29" s="36" t="n">
        <f aca="false">W29-O29</f>
        <v>0</v>
      </c>
    </row>
    <row r="30" s="1" customFormat="true" ht="14.4" hidden="false" customHeight="false" outlineLevel="0" collapsed="false">
      <c r="A30" s="7" t="n">
        <v>22</v>
      </c>
      <c r="B30" s="21" t="s">
        <v>69</v>
      </c>
      <c r="C30" s="21" t="s">
        <v>33</v>
      </c>
      <c r="D30" s="21" t="s">
        <v>70</v>
      </c>
      <c r="E30" s="21" t="n">
        <v>1</v>
      </c>
      <c r="F30" s="21" t="n">
        <v>12</v>
      </c>
      <c r="G30" s="37"/>
      <c r="H30" s="23" t="n">
        <v>1426</v>
      </c>
      <c r="I30" s="24" t="n">
        <f aca="false">E30*H30</f>
        <v>1426</v>
      </c>
      <c r="J30" s="25" t="n">
        <f aca="false">I30*$E$4</f>
        <v>0</v>
      </c>
      <c r="K30" s="26" t="n">
        <f aca="false">J30</f>
        <v>0</v>
      </c>
      <c r="L30" s="33" t="n">
        <f aca="false">M30/E30</f>
        <v>139.92</v>
      </c>
      <c r="M30" s="28" t="n">
        <v>139.92</v>
      </c>
      <c r="N30" s="34" t="n">
        <f aca="false">M30*$E$2</f>
        <v>0</v>
      </c>
      <c r="O30" s="40" t="n">
        <f aca="false">N30*1.2</f>
        <v>0</v>
      </c>
      <c r="P30" s="41" t="s">
        <v>29</v>
      </c>
      <c r="Q30" s="31" t="s">
        <v>29</v>
      </c>
      <c r="R30" s="31" t="s">
        <v>29</v>
      </c>
      <c r="S30" s="39"/>
      <c r="T30" s="42"/>
      <c r="U30" s="43"/>
      <c r="V30" s="43"/>
      <c r="W30" s="32"/>
      <c r="X30" s="42"/>
      <c r="Y30" s="43"/>
      <c r="Z30" s="34"/>
      <c r="AA30" s="32"/>
      <c r="AB30" s="35" t="n">
        <f aca="false">K30-O30</f>
        <v>0</v>
      </c>
      <c r="AC30" s="36"/>
      <c r="AD30" s="36"/>
    </row>
    <row r="31" s="1" customFormat="true" ht="14.4" hidden="false" customHeight="false" outlineLevel="0" collapsed="false">
      <c r="A31" s="7" t="n">
        <v>23</v>
      </c>
      <c r="B31" s="21" t="s">
        <v>71</v>
      </c>
      <c r="C31" s="21" t="s">
        <v>33</v>
      </c>
      <c r="D31" s="21" t="s">
        <v>72</v>
      </c>
      <c r="E31" s="21" t="n">
        <v>1</v>
      </c>
      <c r="F31" s="21"/>
      <c r="G31" s="37"/>
      <c r="H31" s="23" t="n">
        <v>8500.8</v>
      </c>
      <c r="I31" s="24" t="n">
        <f aca="false">E31*H31</f>
        <v>8500.8</v>
      </c>
      <c r="J31" s="25" t="n">
        <f aca="false">I31*$E$4</f>
        <v>0</v>
      </c>
      <c r="K31" s="26" t="n">
        <f aca="false">J31</f>
        <v>0</v>
      </c>
      <c r="L31" s="33" t="n">
        <v>773.8</v>
      </c>
      <c r="M31" s="28" t="n">
        <v>773.8</v>
      </c>
      <c r="N31" s="34" t="n">
        <f aca="false">M31*$E$2</f>
        <v>0</v>
      </c>
      <c r="O31" s="40" t="n">
        <f aca="false">N31*1.2</f>
        <v>0</v>
      </c>
      <c r="P31" s="41" t="s">
        <v>29</v>
      </c>
      <c r="Q31" s="31" t="s">
        <v>29</v>
      </c>
      <c r="R31" s="31" t="s">
        <v>29</v>
      </c>
      <c r="S31" s="39"/>
      <c r="T31" s="42"/>
      <c r="U31" s="43"/>
      <c r="V31" s="43"/>
      <c r="W31" s="32"/>
      <c r="X31" s="42"/>
      <c r="Y31" s="43"/>
      <c r="Z31" s="34"/>
      <c r="AA31" s="32"/>
      <c r="AB31" s="35" t="n">
        <f aca="false">K31-O31</f>
        <v>0</v>
      </c>
      <c r="AC31" s="36"/>
      <c r="AD31" s="36"/>
    </row>
    <row r="32" s="1" customFormat="true" ht="14.4" hidden="false" customHeight="false" outlineLevel="0" collapsed="false">
      <c r="A32" s="7" t="n">
        <v>24</v>
      </c>
      <c r="B32" s="21" t="s">
        <v>73</v>
      </c>
      <c r="C32" s="21" t="s">
        <v>74</v>
      </c>
      <c r="D32" s="21"/>
      <c r="E32" s="21" t="n">
        <v>1</v>
      </c>
      <c r="F32" s="21"/>
      <c r="G32" s="37"/>
      <c r="H32" s="23"/>
      <c r="I32" s="24"/>
      <c r="J32" s="25"/>
      <c r="K32" s="44"/>
      <c r="L32" s="33"/>
      <c r="M32" s="28"/>
      <c r="N32" s="34"/>
      <c r="O32" s="32"/>
      <c r="P32" s="41"/>
      <c r="Q32" s="31"/>
      <c r="R32" s="31"/>
      <c r="S32" s="39"/>
      <c r="T32" s="42"/>
      <c r="U32" s="43"/>
      <c r="V32" s="43"/>
      <c r="W32" s="32"/>
      <c r="X32" s="42"/>
      <c r="Y32" s="43"/>
      <c r="Z32" s="34" t="n">
        <v>142500</v>
      </c>
      <c r="AA32" s="45" t="n">
        <f aca="false">Z32*1.2</f>
        <v>171000</v>
      </c>
      <c r="AB32" s="35"/>
      <c r="AC32" s="36"/>
      <c r="AD32" s="36"/>
    </row>
    <row r="33" s="1" customFormat="true" ht="14.4" hidden="false" customHeight="false" outlineLevel="0" collapsed="false">
      <c r="A33" s="7" t="n">
        <v>25</v>
      </c>
      <c r="B33" s="21" t="s">
        <v>75</v>
      </c>
      <c r="C33" s="21" t="s">
        <v>76</v>
      </c>
      <c r="D33" s="21" t="s">
        <v>77</v>
      </c>
      <c r="E33" s="21" t="n">
        <v>1</v>
      </c>
      <c r="F33" s="21"/>
      <c r="G33" s="37"/>
      <c r="H33" s="23"/>
      <c r="I33" s="24"/>
      <c r="J33" s="25"/>
      <c r="K33" s="44"/>
      <c r="L33" s="33"/>
      <c r="M33" s="28"/>
      <c r="N33" s="34"/>
      <c r="O33" s="32"/>
      <c r="P33" s="41"/>
      <c r="Q33" s="31"/>
      <c r="R33" s="31"/>
      <c r="S33" s="39"/>
      <c r="T33" s="33" t="n">
        <v>37500</v>
      </c>
      <c r="U33" s="34" t="n">
        <f aca="false">T33*E33</f>
        <v>37500</v>
      </c>
      <c r="V33" s="34" t="n">
        <f aca="false">U33*$E$2</f>
        <v>0</v>
      </c>
      <c r="W33" s="46" t="n">
        <f aca="false">V33*1.2</f>
        <v>0</v>
      </c>
      <c r="X33" s="42"/>
      <c r="Y33" s="43"/>
      <c r="Z33" s="43"/>
      <c r="AA33" s="32"/>
      <c r="AB33" s="35"/>
      <c r="AC33" s="36"/>
      <c r="AD33" s="36"/>
    </row>
    <row r="34" s="1" customFormat="true" ht="0.6" hidden="false" customHeight="true" outlineLevel="0" collapsed="false">
      <c r="A34" s="7"/>
      <c r="B34" s="47" t="s">
        <v>78</v>
      </c>
      <c r="C34" s="47"/>
      <c r="D34" s="21"/>
      <c r="E34" s="21"/>
      <c r="F34" s="21"/>
      <c r="G34" s="37"/>
      <c r="H34" s="23"/>
      <c r="I34" s="24"/>
      <c r="J34" s="25"/>
      <c r="K34" s="44"/>
      <c r="L34" s="33"/>
      <c r="M34" s="28"/>
      <c r="N34" s="34"/>
      <c r="O34" s="32"/>
      <c r="P34" s="41"/>
      <c r="Q34" s="31"/>
      <c r="R34" s="31"/>
      <c r="S34" s="39"/>
      <c r="T34" s="33"/>
      <c r="U34" s="34"/>
      <c r="V34" s="34"/>
      <c r="W34" s="32"/>
      <c r="X34" s="42"/>
      <c r="Y34" s="43"/>
      <c r="Z34" s="43"/>
      <c r="AA34" s="32"/>
      <c r="AB34" s="35"/>
      <c r="AC34" s="36"/>
      <c r="AD34" s="36"/>
    </row>
    <row r="35" s="1" customFormat="true" ht="14.4" hidden="true" customHeight="false" outlineLevel="0" collapsed="false">
      <c r="A35" s="7"/>
      <c r="B35" s="21" t="s">
        <v>79</v>
      </c>
      <c r="C35" s="21"/>
      <c r="D35" s="21"/>
      <c r="E35" s="21"/>
      <c r="F35" s="21"/>
      <c r="G35" s="37"/>
      <c r="H35" s="23"/>
      <c r="I35" s="24" t="n">
        <v>24620</v>
      </c>
      <c r="J35" s="25" t="n">
        <f aca="false">I35*$E$4</f>
        <v>0</v>
      </c>
      <c r="K35" s="44" t="n">
        <f aca="false">J35</f>
        <v>0</v>
      </c>
      <c r="L35" s="33"/>
      <c r="M35" s="28"/>
      <c r="N35" s="34"/>
      <c r="O35" s="32"/>
      <c r="P35" s="41"/>
      <c r="Q35" s="31"/>
      <c r="R35" s="31"/>
      <c r="S35" s="39"/>
      <c r="T35" s="33"/>
      <c r="U35" s="34"/>
      <c r="V35" s="34"/>
      <c r="W35" s="32"/>
      <c r="X35" s="42"/>
      <c r="Y35" s="43"/>
      <c r="Z35" s="43"/>
      <c r="AA35" s="32"/>
      <c r="AB35" s="35" t="n">
        <f aca="false">K35-O35</f>
        <v>0</v>
      </c>
      <c r="AC35" s="36"/>
      <c r="AD35" s="36"/>
    </row>
    <row r="36" s="1" customFormat="true" ht="14.4" hidden="true" customHeight="false" outlineLevel="0" collapsed="false">
      <c r="A36" s="7"/>
      <c r="B36" s="21" t="s">
        <v>80</v>
      </c>
      <c r="C36" s="21"/>
      <c r="D36" s="21"/>
      <c r="E36" s="21"/>
      <c r="F36" s="21"/>
      <c r="G36" s="37"/>
      <c r="H36" s="23"/>
      <c r="I36" s="24" t="n">
        <v>6462</v>
      </c>
      <c r="J36" s="25" t="n">
        <f aca="false">I36*$E$4</f>
        <v>0</v>
      </c>
      <c r="K36" s="44" t="n">
        <f aca="false">J36</f>
        <v>0</v>
      </c>
      <c r="L36" s="33"/>
      <c r="M36" s="28"/>
      <c r="N36" s="34"/>
      <c r="O36" s="32"/>
      <c r="P36" s="41"/>
      <c r="Q36" s="31"/>
      <c r="R36" s="31"/>
      <c r="S36" s="39"/>
      <c r="T36" s="33"/>
      <c r="U36" s="34"/>
      <c r="V36" s="34"/>
      <c r="W36" s="32"/>
      <c r="X36" s="42"/>
      <c r="Y36" s="43"/>
      <c r="Z36" s="43"/>
      <c r="AA36" s="32"/>
      <c r="AB36" s="35" t="n">
        <f aca="false">K36-O36</f>
        <v>0</v>
      </c>
      <c r="AC36" s="36"/>
      <c r="AD36" s="36"/>
    </row>
    <row r="37" s="1" customFormat="true" ht="14.4" hidden="true" customHeight="false" outlineLevel="0" collapsed="false">
      <c r="A37" s="7"/>
      <c r="B37" s="21" t="s">
        <v>81</v>
      </c>
      <c r="C37" s="21"/>
      <c r="D37" s="21"/>
      <c r="E37" s="21"/>
      <c r="F37" s="21"/>
      <c r="G37" s="37"/>
      <c r="H37" s="23"/>
      <c r="I37" s="24" t="n">
        <v>14097</v>
      </c>
      <c r="J37" s="25" t="n">
        <f aca="false">I37*$E$4</f>
        <v>0</v>
      </c>
      <c r="K37" s="44" t="n">
        <f aca="false">J37</f>
        <v>0</v>
      </c>
      <c r="L37" s="33"/>
      <c r="M37" s="28"/>
      <c r="N37" s="34"/>
      <c r="O37" s="32"/>
      <c r="P37" s="41"/>
      <c r="Q37" s="31"/>
      <c r="R37" s="31"/>
      <c r="S37" s="39" t="n">
        <v>5000</v>
      </c>
      <c r="T37" s="33"/>
      <c r="U37" s="34" t="n">
        <v>1300</v>
      </c>
      <c r="V37" s="34" t="n">
        <f aca="false">U37*$E$2</f>
        <v>0</v>
      </c>
      <c r="W37" s="32" t="n">
        <f aca="false">V37</f>
        <v>0</v>
      </c>
      <c r="X37" s="42"/>
      <c r="Y37" s="43"/>
      <c r="Z37" s="43"/>
      <c r="AA37" s="32" t="n">
        <v>3000</v>
      </c>
      <c r="AB37" s="35" t="n">
        <f aca="false">K37-O37</f>
        <v>0</v>
      </c>
      <c r="AC37" s="36"/>
      <c r="AD37" s="36"/>
    </row>
    <row r="38" s="1" customFormat="true" ht="14.4" hidden="true" customHeight="false" outlineLevel="0" collapsed="false">
      <c r="A38" s="7"/>
      <c r="B38" s="21" t="s">
        <v>82</v>
      </c>
      <c r="C38" s="21"/>
      <c r="D38" s="21"/>
      <c r="E38" s="21"/>
      <c r="F38" s="21"/>
      <c r="G38" s="37"/>
      <c r="H38" s="23"/>
      <c r="I38" s="24" t="n">
        <v>45370</v>
      </c>
      <c r="J38" s="25" t="n">
        <f aca="false">I38*$E$4</f>
        <v>0</v>
      </c>
      <c r="K38" s="44" t="n">
        <f aca="false">J38</f>
        <v>0</v>
      </c>
      <c r="L38" s="33"/>
      <c r="M38" s="28"/>
      <c r="N38" s="34"/>
      <c r="O38" s="32"/>
      <c r="P38" s="41"/>
      <c r="Q38" s="31"/>
      <c r="R38" s="31"/>
      <c r="S38" s="39"/>
      <c r="T38" s="33"/>
      <c r="U38" s="34"/>
      <c r="V38" s="34"/>
      <c r="W38" s="32"/>
      <c r="X38" s="42"/>
      <c r="Y38" s="43"/>
      <c r="Z38" s="43"/>
      <c r="AA38" s="32"/>
      <c r="AB38" s="35" t="n">
        <f aca="false">K38-O38</f>
        <v>0</v>
      </c>
      <c r="AC38" s="36"/>
      <c r="AD38" s="36"/>
    </row>
    <row r="39" s="1" customFormat="true" ht="14.4" hidden="true" customHeight="false" outlineLevel="0" collapsed="false">
      <c r="A39" s="7"/>
      <c r="B39" s="21" t="s">
        <v>83</v>
      </c>
      <c r="C39" s="21"/>
      <c r="D39" s="21"/>
      <c r="E39" s="21"/>
      <c r="F39" s="21"/>
      <c r="G39" s="37"/>
      <c r="H39" s="23"/>
      <c r="I39" s="24" t="n">
        <v>29455</v>
      </c>
      <c r="J39" s="25" t="n">
        <f aca="false">I39*$E$4</f>
        <v>0</v>
      </c>
      <c r="K39" s="44" t="n">
        <f aca="false">J39</f>
        <v>0</v>
      </c>
      <c r="L39" s="33"/>
      <c r="M39" s="28"/>
      <c r="N39" s="34"/>
      <c r="O39" s="32"/>
      <c r="P39" s="41"/>
      <c r="Q39" s="31"/>
      <c r="R39" s="31"/>
      <c r="S39" s="39"/>
      <c r="T39" s="33"/>
      <c r="U39" s="34"/>
      <c r="V39" s="34"/>
      <c r="W39" s="32"/>
      <c r="X39" s="42"/>
      <c r="Y39" s="43"/>
      <c r="Z39" s="43"/>
      <c r="AA39" s="32"/>
      <c r="AB39" s="35" t="n">
        <f aca="false">K39-O39</f>
        <v>0</v>
      </c>
      <c r="AC39" s="36"/>
      <c r="AD39" s="36"/>
    </row>
    <row r="40" s="65" customFormat="true" ht="21.6" hidden="true" customHeight="true" outlineLevel="0" collapsed="false">
      <c r="A40" s="48"/>
      <c r="B40" s="49" t="s">
        <v>84</v>
      </c>
      <c r="C40" s="49"/>
      <c r="D40" s="50"/>
      <c r="E40" s="50"/>
      <c r="F40" s="51" t="n">
        <f aca="false">SUM(F9:F39)</f>
        <v>15764</v>
      </c>
      <c r="G40" s="52"/>
      <c r="H40" s="53"/>
      <c r="I40" s="54" t="n">
        <f aca="false">SUM(I9:I39)</f>
        <v>324323.35</v>
      </c>
      <c r="J40" s="54" t="n">
        <f aca="false">SUM(J9:J39)</f>
        <v>0</v>
      </c>
      <c r="K40" s="55" t="n">
        <f aca="false">SUM(K9:K39)</f>
        <v>0</v>
      </c>
      <c r="L40" s="56"/>
      <c r="M40" s="54" t="n">
        <f aca="false">SUM(M9:M39)</f>
        <v>20876.44</v>
      </c>
      <c r="N40" s="57"/>
      <c r="O40" s="55" t="n">
        <f aca="false">SUM(O9:O39)</f>
        <v>0</v>
      </c>
      <c r="P40" s="58"/>
      <c r="Q40" s="59"/>
      <c r="R40" s="59"/>
      <c r="S40" s="55" t="n">
        <f aca="false">SUM(S9:S39)</f>
        <v>3182931</v>
      </c>
      <c r="T40" s="60"/>
      <c r="U40" s="61"/>
      <c r="V40" s="61"/>
      <c r="W40" s="55" t="n">
        <f aca="false">SUM(W9:W39)</f>
        <v>0</v>
      </c>
      <c r="X40" s="60"/>
      <c r="Y40" s="61"/>
      <c r="Z40" s="61"/>
      <c r="AA40" s="55" t="n">
        <f aca="false">SUM(AA9:AA39)</f>
        <v>174000</v>
      </c>
      <c r="AB40" s="62" t="n">
        <f aca="false">K40-O40</f>
        <v>0</v>
      </c>
      <c r="AC40" s="63" t="n">
        <f aca="false">SUM(AC9:AC33)</f>
        <v>3177931</v>
      </c>
      <c r="AD40" s="63" t="n">
        <f aca="false">SUM(AD9:AD33)</f>
        <v>0</v>
      </c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</row>
    <row r="41" customFormat="false" ht="45" hidden="true" customHeight="true" outlineLevel="0" collapsed="false">
      <c r="A41" s="43"/>
      <c r="B41" s="49" t="s">
        <v>85</v>
      </c>
      <c r="C41" s="66"/>
      <c r="D41" s="67"/>
      <c r="E41" s="67"/>
      <c r="F41" s="67"/>
      <c r="G41" s="67"/>
      <c r="H41" s="68" t="s">
        <v>86</v>
      </c>
      <c r="I41" s="68"/>
      <c r="J41" s="68"/>
      <c r="K41" s="68"/>
      <c r="L41" s="69" t="s">
        <v>87</v>
      </c>
      <c r="M41" s="69"/>
      <c r="N41" s="69"/>
      <c r="O41" s="69"/>
      <c r="P41" s="68" t="s">
        <v>88</v>
      </c>
      <c r="Q41" s="68"/>
      <c r="R41" s="68"/>
      <c r="S41" s="68"/>
      <c r="T41" s="68" t="s">
        <v>89</v>
      </c>
      <c r="U41" s="68"/>
      <c r="V41" s="68"/>
      <c r="W41" s="68"/>
      <c r="X41" s="68" t="s">
        <v>90</v>
      </c>
      <c r="Y41" s="68"/>
      <c r="Z41" s="68"/>
      <c r="AA41" s="68"/>
      <c r="AB41" s="70"/>
      <c r="AC41" s="70"/>
      <c r="AD41" s="70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customFormat="false" ht="14.4" hidden="false" customHeight="false" outlineLevel="0" collapsed="false">
      <c r="A42" s="71"/>
      <c r="B42" s="72"/>
      <c r="C42" s="72"/>
      <c r="D42" s="73"/>
      <c r="E42" s="73"/>
      <c r="F42" s="73"/>
      <c r="G42" s="71"/>
      <c r="H42" s="74"/>
      <c r="I42" s="74"/>
      <c r="J42" s="75"/>
      <c r="K42" s="75"/>
      <c r="L42" s="76"/>
      <c r="M42" s="76"/>
      <c r="N42" s="75"/>
      <c r="O42" s="75"/>
      <c r="P42" s="75"/>
      <c r="Q42" s="75"/>
      <c r="R42" s="75"/>
      <c r="S42" s="75"/>
      <c r="T42" s="71"/>
    </row>
    <row r="43" customFormat="false" ht="14.4" hidden="false" customHeight="false" outlineLevel="0" collapsed="false">
      <c r="A43" s="71"/>
      <c r="B43" s="72"/>
      <c r="C43" s="72"/>
      <c r="D43" s="73"/>
      <c r="E43" s="73"/>
      <c r="F43" s="73"/>
      <c r="G43" s="71"/>
      <c r="H43" s="74"/>
      <c r="I43" s="74"/>
      <c r="J43" s="75"/>
      <c r="K43" s="75"/>
      <c r="L43" s="76"/>
      <c r="M43" s="76"/>
      <c r="N43" s="75"/>
      <c r="O43" s="75"/>
      <c r="P43" s="75"/>
      <c r="Q43" s="75"/>
      <c r="R43" s="75"/>
      <c r="S43" s="75"/>
      <c r="T43" s="71"/>
    </row>
    <row r="44" customFormat="false" ht="14.4" hidden="false" customHeight="false" outlineLevel="0" collapsed="false">
      <c r="A44" s="73"/>
      <c r="B44" s="72"/>
      <c r="C44" s="72"/>
      <c r="D44" s="73"/>
      <c r="E44" s="74"/>
      <c r="F44" s="74"/>
      <c r="G44" s="74"/>
      <c r="H44" s="77"/>
      <c r="I44" s="77"/>
      <c r="J44" s="75"/>
      <c r="K44" s="75"/>
      <c r="L44" s="75"/>
      <c r="M44" s="71"/>
      <c r="N44" s="71"/>
      <c r="O44" s="71"/>
      <c r="P44" s="71"/>
      <c r="Q44" s="71"/>
      <c r="R44" s="71"/>
      <c r="S44" s="71"/>
      <c r="T44" s="71"/>
    </row>
  </sheetData>
  <autoFilter ref="A6:AD40"/>
  <mergeCells count="24">
    <mergeCell ref="A1:L1"/>
    <mergeCell ref="A6:A8"/>
    <mergeCell ref="B6:B8"/>
    <mergeCell ref="D6:D8"/>
    <mergeCell ref="E6:E8"/>
    <mergeCell ref="F6:F8"/>
    <mergeCell ref="G6:G8"/>
    <mergeCell ref="H6:W6"/>
    <mergeCell ref="AB6:AD6"/>
    <mergeCell ref="H7:K7"/>
    <mergeCell ref="L7:O7"/>
    <mergeCell ref="P7:S7"/>
    <mergeCell ref="T7:W7"/>
    <mergeCell ref="X7:AA7"/>
    <mergeCell ref="AB7:AB8"/>
    <mergeCell ref="AC7:AC8"/>
    <mergeCell ref="AD7:AD8"/>
    <mergeCell ref="D41:G41"/>
    <mergeCell ref="H41:K41"/>
    <mergeCell ref="L41:O41"/>
    <mergeCell ref="P41:S41"/>
    <mergeCell ref="T41:W41"/>
    <mergeCell ref="X41:AA41"/>
    <mergeCell ref="AB41:AD4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2022-09-27T09:16:00Z</dcterms:created>
  <dc:creator>Машьянов Константин</dc:creator>
  <dc:description/>
  <dc:language>ru-RU</dc:language>
  <cp:lastModifiedBy/>
  <cp:lastPrinted>2022-11-01T12:49:26Z</cp:lastPrinted>
  <dcterms:modified xsi:type="dcterms:W3CDTF">2022-11-16T20:57:44Z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9AD9FE75431F40A7AAF6CDD6DA35303C</vt:lpwstr>
  </property>
  <property fmtid="{D5CDD505-2E9C-101B-9397-08002B2CF9AE}" pid="3" name="KSOProductBuildVer">
    <vt:lpwstr>1049-11.2.0.11254</vt:lpwstr>
  </property>
</Properties>
</file>