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botarevDL\Desktop\"/>
    </mc:Choice>
  </mc:AlternateContent>
  <bookViews>
    <workbookView xWindow="0" yWindow="0" windowWidth="28800" windowHeight="12330" tabRatio="547"/>
  </bookViews>
  <sheets>
    <sheet name="Лот" sheetId="1" r:id="rId1"/>
  </sheets>
  <definedNames>
    <definedName name="_FilterDatabase_0" localSheetId="0">Лот!$A$7:$R$81</definedName>
    <definedName name="_FilterDatabase_0_0" localSheetId="0">Лот!$A$7:$R$81</definedName>
    <definedName name="_FilterDatabase_0_0_0" localSheetId="0">Лот!$A$7:$R$81</definedName>
    <definedName name="_xlnm._FilterDatabase" localSheetId="0" hidden="1">Лот!$A$7:$R$81</definedName>
    <definedName name="FilterDatabase_0" localSheetId="0">Лот!$A$7:$R$82</definedName>
  </definedNames>
  <calcPr calcId="162913" refMode="R1C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" i="1"/>
  <c r="H81" i="1" l="1"/>
  <c r="J81" i="1"/>
  <c r="L81" i="1"/>
</calcChain>
</file>

<file path=xl/sharedStrings.xml><?xml version="1.0" encoding="utf-8"?>
<sst xmlns="http://schemas.openxmlformats.org/spreadsheetml/2006/main" count="318" uniqueCount="90">
  <si>
    <t>предельно допустимые</t>
  </si>
  <si>
    <t>стоимость ВХОД</t>
  </si>
  <si>
    <t>РОЗНИЦА</t>
  </si>
  <si>
    <t>наценка</t>
  </si>
  <si>
    <t>№
п/п</t>
  </si>
  <si>
    <t>Наименование и обозначение, марка, тип МТР</t>
  </si>
  <si>
    <t>ОТТ,СТТ, ГОСТ, марка, тип и пр.</t>
  </si>
  <si>
    <t>Ед. изм.</t>
  </si>
  <si>
    <t>Кол-во</t>
  </si>
  <si>
    <t>Пред допуст цена за ед без/ндс</t>
  </si>
  <si>
    <t>Сумма Пред допуст с ндс</t>
  </si>
  <si>
    <t>цены с учетом скидок</t>
  </si>
  <si>
    <t>сумма с учетом скидок  с ндс</t>
  </si>
  <si>
    <t>Сумма закупки с ндс</t>
  </si>
  <si>
    <t>Поставщик</t>
  </si>
  <si>
    <t>Производитель</t>
  </si>
  <si>
    <t>Страна</t>
  </si>
  <si>
    <t>Особые отметки (уточнения, замечания по номенклатуре)</t>
  </si>
  <si>
    <t>Примечание для исполнителя ВОДОПАД</t>
  </si>
  <si>
    <t>Закупка цена за ед с ндс</t>
  </si>
  <si>
    <t>Место поставки:</t>
  </si>
  <si>
    <t>Сроки поставки, принятие рещения и т.п.:</t>
  </si>
  <si>
    <t>Условия поставки:</t>
  </si>
  <si>
    <t>Доп. важные условия:</t>
  </si>
  <si>
    <t>Брус 100х150х6000</t>
  </si>
  <si>
    <t>Брус 50х50х3000</t>
  </si>
  <si>
    <t>Брус 70х70х3000</t>
  </si>
  <si>
    <t>Брус обрезной 50х50х3000</t>
  </si>
  <si>
    <t>Имитация Бруса сорт АВ 16х145х6000мм</t>
  </si>
  <si>
    <t>Брус-1-сосна-150х150 6м</t>
  </si>
  <si>
    <t>Вагонка липа сорт А 96х3000</t>
  </si>
  <si>
    <t xml:space="preserve">"Вагонка ""штиль"" 13*116(110)х6000мм хвоя сортАВ" </t>
  </si>
  <si>
    <t>Доска 40х150 обрезная, хв.пород сорт 1 длина 6м</t>
  </si>
  <si>
    <t>Доска 50х150 обрезная, хв.пород сорт 1 длина 6м</t>
  </si>
  <si>
    <t>Доска обрезная 30мм длина 6м</t>
  </si>
  <si>
    <t>Доска обрезная 30х150х6000</t>
  </si>
  <si>
    <t>Доска обрезная 50х100х6000</t>
  </si>
  <si>
    <t>Доска обрезная 50х150х6000</t>
  </si>
  <si>
    <t>Доска обрезная хвойных пород 25*150*6000</t>
  </si>
  <si>
    <t>Доска-1-липа-45х140 сухая строганная 3м</t>
  </si>
  <si>
    <t>Доска-2хв.-25х150 6м</t>
  </si>
  <si>
    <t>Доска-2хв.-40х150 6м</t>
  </si>
  <si>
    <t>Доска-2хв.-50х150 6м</t>
  </si>
  <si>
    <t>Имитация бруса 16х145 (135)х6000 мм</t>
  </si>
  <si>
    <t>Лесоматериал круглый береза ф20-40см</t>
  </si>
  <si>
    <t>Наличник липа сорт А 70х2500мм</t>
  </si>
  <si>
    <t>Угол липа 25х25 мм</t>
  </si>
  <si>
    <t>Фанера ФК II/IV E-1 1525х1525х15мм</t>
  </si>
  <si>
    <t>Фанера ФК II/IV E-1 1525х1525х8мм</t>
  </si>
  <si>
    <t>Фанера ФК II/II,Е1 1525Х1525х3,0мм</t>
  </si>
  <si>
    <t>Фанера ФК II/II,Е1,Ш1 1525х1525х8,0мм</t>
  </si>
  <si>
    <t>Фанера ФК II/IV E-1 1525х1525х20мм</t>
  </si>
  <si>
    <t>Фанера ФК II/IV E-1 1525х1525х9мм</t>
  </si>
  <si>
    <t>"Фанера ФСФ сорт 1/1 ламинированная1220х2440х21мм"</t>
  </si>
  <si>
    <t>Фанера,ФК,II/IV,Е1,1525х1525х10мм</t>
  </si>
  <si>
    <t>Фанера,ФК,II/IV,Е1,1525х1525х12мм</t>
  </si>
  <si>
    <t>Брус обезной хвойных пород, 1-й сорт, длина 6000 мм. ширина 150 мм, толщина 100 мм.</t>
  </si>
  <si>
    <t>Брус обезной хвойных пород, 1-й сорт, длина 3000 мм. ширина 50 мм, толщина 50 мм.</t>
  </si>
  <si>
    <t>Брус обезной хвойных пород, 1-й сорт, длина 3000 мм. ширина 70 мм, толщина 70 мм.</t>
  </si>
  <si>
    <t>Имитация бруса хвойных пород, сорт А, 16х145 (135)х6000 мм</t>
  </si>
  <si>
    <t>Брус обезной хвойных пород, 1-й сорт, длина 6000 мм. ширина 150 мм, толщина 150 мм.</t>
  </si>
  <si>
    <t>Сечение 15*96(88), длина 3000 мм, ширина общая 96 мм, ширина рабочая 88 мм, толщина 15 мм, сорт А, тип сушки камерная, тип товара вагонка</t>
  </si>
  <si>
    <t>Сорт АВ, тип штиль, тип продукта вагонка, обработка камерная сушка, процесс обработки строганный, длина 6000 мм, ширина 110-116 мм, толщина 13 мм</t>
  </si>
  <si>
    <t>порода дерева хвойные, обработка обрезная, категория доска, тип естественной влажности, длина 6 000 мм. Ширина 150 мм, толщина 40 мм</t>
  </si>
  <si>
    <t>порода дерева хвойные, обработка обрезная, категория доска, тип естественной влажности, длина 6 000 мм. Ширина 150 мм, толщина 50 мм</t>
  </si>
  <si>
    <t>порода дерева хвойные, обработка обрезная, категория доска, тип естественной влажности, длина 6 000 мм. Ширина 150 мм, толщина 30 мм</t>
  </si>
  <si>
    <t>порода дерева хвойные, обработка обрезная, категория доска, тип естественной влажности, длина 6 000 мм. Ширина 100 мм, толщина 50 мм</t>
  </si>
  <si>
    <t>порода дерева хвойные, обработка обрезная, категория доска, тип естественной влажности, длина 6 000 мм. Ширина 150 мм, толщина 25 мм</t>
  </si>
  <si>
    <t>Липа, толщина 45 мм, ширина 14 мм, длина 3000 мм, влажность - камерная сушка</t>
  </si>
  <si>
    <t>Доска обрезная естественной влажности, хвойных пород, 2 сорт, толщина 25мм, ширина 150мм, длина 6000 мм.</t>
  </si>
  <si>
    <t>Доска обрезная естественной влажности, хвойных пород, 2 сорт, толщина 40 мм, ширина 150мм, длина 6000 мм.</t>
  </si>
  <si>
    <t>Доска обрезная естественной влажности, хвойных пород, 2 сорт, толщина 50 мм, ширина 150мм, длина 6000 мм.</t>
  </si>
  <si>
    <t>Фанера сорта II/IV шлифованная с двух сторон из березового шпона. Размеры 1525*1525*15 мм. Е-1</t>
  </si>
  <si>
    <t>Фанера сорта II/IV шлифованная с двух сторон из березового шпона. Размеры 1525*1525*15 мм.</t>
  </si>
  <si>
    <t>Фанера сорта II/IV шлифованная с двух сторон из березового шпона. Размеры 1525*1525*8 мм. Е-1</t>
  </si>
  <si>
    <t>Фанера сорта II/II, шлифиванная с двух сторон, из березового шпона, длина 1525 мм, ширина 1525 мм, толщина 3 мм., трехслойная, плотность 650 кг/м3, влажность 5-12 %, класс эмиссии формальдегида Е1</t>
  </si>
  <si>
    <t>Фанера сорта II/II, шлифиванная с двух сторон, из березового шпона, длина 1525 мм, ширина 1525 мм, толщина 8 мм., трехслойная, плотность 650 кг/м3, влажность 5-12 %, класс эмиссии формальдегида Е1</t>
  </si>
  <si>
    <t>Фанера сорта II/IV шлифованная с двух сторон из березового шпона. Размеры 1525*1525*20 мм.</t>
  </si>
  <si>
    <t>Лаимнированная березовая влагостойкая фанера , покрытая аленкой с двух сторон и пропитана фенолоформальдегидной смолой, толщина 21 мм, ширина 1220 мм, длина 2440 мм,сорт 1/1</t>
  </si>
  <si>
    <t>Фанера сорта II/IV шлифованная с двух сторон из березового шпона. Размеры 1525*1525*10 мм.</t>
  </si>
  <si>
    <t>Фанера сорта II/IV шлифованная с двух сторон из березового шпона. Размеры 1525*1525*12 мм.</t>
  </si>
  <si>
    <t>М3</t>
  </si>
  <si>
    <t>М2</t>
  </si>
  <si>
    <t>ПГМ</t>
  </si>
  <si>
    <t>ШТ</t>
  </si>
  <si>
    <t>ЯНАО, г. Надым</t>
  </si>
  <si>
    <t>ЯНАО, п. Пангоды</t>
  </si>
  <si>
    <t>ЯНАО, ст. Обская</t>
  </si>
  <si>
    <t>Краснодарский край с. Кабардинка</t>
  </si>
  <si>
    <t>Место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</si>
</sst>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AC090"/>
      </patternFill>
    </fill>
    <fill>
      <patternFill patternType="solid">
        <fgColor rgb="FFFFFFCC"/>
        <bgColor rgb="FFFFFFFF"/>
      </patternFill>
    </fill>
    <fill>
      <patternFill patternType="solid">
        <fgColor rgb="FFCC99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AC090"/>
        <bgColor rgb="FFFFCC9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5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4" fillId="4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vertical="center" wrapText="1"/>
    </xf>
    <xf numFmtId="164" fontId="11" fillId="8" borderId="3" xfId="0" applyNumberFormat="1" applyFont="1" applyFill="1" applyBorder="1" applyAlignment="1">
      <alignment horizontal="left" vertical="center" wrapText="1"/>
    </xf>
    <xf numFmtId="164" fontId="11" fillId="8" borderId="3" xfId="0" applyNumberFormat="1" applyFont="1" applyFill="1" applyBorder="1" applyAlignment="1">
      <alignment vertical="center" wrapText="1"/>
    </xf>
    <xf numFmtId="165" fontId="11" fillId="2" borderId="3" xfId="1" applyNumberFormat="1" applyFont="1" applyFill="1" applyBorder="1" applyAlignment="1" applyProtection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AC090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82"/>
  <sheetViews>
    <sheetView tabSelected="1" topLeftCell="A5" zoomScale="70" zoomScaleNormal="70" workbookViewId="0">
      <selection activeCell="T21" sqref="T21"/>
    </sheetView>
  </sheetViews>
  <sheetFormatPr defaultRowHeight="15" x14ac:dyDescent="0.25"/>
  <cols>
    <col min="1" max="1" width="10.7109375" bestFit="1" customWidth="1"/>
    <col min="2" max="2" width="12" bestFit="1" customWidth="1"/>
    <col min="3" max="3" width="32.140625" customWidth="1"/>
    <col min="4" max="4" width="27" customWidth="1"/>
    <col min="5" max="5" width="9.28515625" customWidth="1"/>
    <col min="6" max="6" width="8.7109375"/>
    <col min="7" max="7" width="12.42578125" customWidth="1"/>
    <col min="8" max="8" width="13.140625" customWidth="1"/>
    <col min="9" max="12" width="14.5703125" customWidth="1"/>
    <col min="13" max="13" width="9" customWidth="1"/>
    <col min="14" max="14" width="15.140625" style="19" customWidth="1"/>
    <col min="15" max="16" width="14.85546875" customWidth="1"/>
    <col min="17" max="17" width="32.42578125" customWidth="1"/>
    <col min="18" max="18" width="29.85546875" customWidth="1"/>
    <col min="19" max="1016" width="8.7109375"/>
  </cols>
  <sheetData>
    <row r="1" spans="1:22" ht="32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2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2" ht="33" customHeight="1" x14ac:dyDescent="0.25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45" customHeight="1" x14ac:dyDescent="0.25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2" ht="15.75" thickBot="1" x14ac:dyDescent="0.3"/>
    <row r="6" spans="1:22" ht="15.75" thickBot="1" x14ac:dyDescent="0.3">
      <c r="G6" s="40" t="s">
        <v>0</v>
      </c>
      <c r="H6" s="40"/>
      <c r="I6" s="41" t="s">
        <v>1</v>
      </c>
      <c r="J6" s="41"/>
      <c r="K6" s="42" t="s">
        <v>2</v>
      </c>
      <c r="L6" s="42"/>
      <c r="M6" s="1" t="s">
        <v>3</v>
      </c>
    </row>
    <row r="7" spans="1:22" ht="60.75" thickBot="1" x14ac:dyDescent="0.3">
      <c r="A7" s="2" t="s">
        <v>4</v>
      </c>
      <c r="B7" s="2" t="s">
        <v>89</v>
      </c>
      <c r="C7" s="39" t="s">
        <v>5</v>
      </c>
      <c r="D7" s="39" t="s">
        <v>6</v>
      </c>
      <c r="E7" s="31" t="s">
        <v>7</v>
      </c>
      <c r="F7" s="31" t="s">
        <v>8</v>
      </c>
      <c r="G7" s="3" t="s">
        <v>9</v>
      </c>
      <c r="H7" s="3" t="s">
        <v>10</v>
      </c>
      <c r="I7" s="4" t="s">
        <v>11</v>
      </c>
      <c r="J7" s="4" t="s">
        <v>12</v>
      </c>
      <c r="K7" s="5" t="s">
        <v>19</v>
      </c>
      <c r="L7" s="5" t="s">
        <v>13</v>
      </c>
      <c r="M7" s="7" t="s">
        <v>3</v>
      </c>
      <c r="N7" s="6" t="s">
        <v>14</v>
      </c>
      <c r="O7" s="8" t="s">
        <v>15</v>
      </c>
      <c r="P7" s="8" t="s">
        <v>16</v>
      </c>
      <c r="Q7" s="32" t="s">
        <v>18</v>
      </c>
      <c r="R7" s="9" t="s">
        <v>17</v>
      </c>
      <c r="S7" s="10"/>
      <c r="T7" s="10"/>
      <c r="U7" s="10"/>
      <c r="V7" s="10"/>
    </row>
    <row r="8" spans="1:22" ht="60" x14ac:dyDescent="0.25">
      <c r="A8" s="24">
        <v>1</v>
      </c>
      <c r="B8" s="20" t="s">
        <v>85</v>
      </c>
      <c r="C8" s="37" t="s">
        <v>24</v>
      </c>
      <c r="D8" s="38" t="s">
        <v>56</v>
      </c>
      <c r="E8" s="23" t="s">
        <v>81</v>
      </c>
      <c r="F8" s="24">
        <v>3</v>
      </c>
      <c r="G8" s="28">
        <v>37477.269999999997</v>
      </c>
      <c r="H8" s="28">
        <f>(G8*F8)*1.2</f>
        <v>134918.17199999999</v>
      </c>
      <c r="I8" s="33">
        <v>17500</v>
      </c>
      <c r="J8" s="33">
        <f>ROUND(F8*I8,2)</f>
        <v>52500</v>
      </c>
      <c r="K8" s="29"/>
      <c r="L8" s="29">
        <f>ROUND(K8*F8,2)</f>
        <v>0</v>
      </c>
      <c r="M8" s="25"/>
      <c r="N8" s="30"/>
      <c r="O8" s="26"/>
      <c r="P8" s="27"/>
      <c r="Q8" s="21"/>
      <c r="R8" s="22"/>
      <c r="S8" s="11"/>
      <c r="T8" s="11"/>
      <c r="U8" s="11"/>
      <c r="V8" s="11"/>
    </row>
    <row r="9" spans="1:22" ht="60" x14ac:dyDescent="0.25">
      <c r="A9" s="24">
        <v>2</v>
      </c>
      <c r="B9" s="20" t="s">
        <v>86</v>
      </c>
      <c r="C9" s="34" t="s">
        <v>25</v>
      </c>
      <c r="D9" s="35" t="s">
        <v>57</v>
      </c>
      <c r="E9" s="23" t="s">
        <v>81</v>
      </c>
      <c r="F9" s="24">
        <v>0.5</v>
      </c>
      <c r="G9" s="28">
        <v>37477.269999999997</v>
      </c>
      <c r="H9" s="28">
        <f t="shared" ref="H9:H72" si="0">(G9*F9)*1.2</f>
        <v>22486.361999999997</v>
      </c>
      <c r="I9" s="33">
        <v>17500</v>
      </c>
      <c r="J9" s="33">
        <f t="shared" ref="J9:J72" si="1">ROUND(F9*I9,2)</f>
        <v>8750</v>
      </c>
      <c r="K9" s="29"/>
      <c r="L9" s="29">
        <f t="shared" ref="L9:L72" si="2">ROUND(K9*F9,2)</f>
        <v>0</v>
      </c>
      <c r="M9" s="25"/>
      <c r="N9" s="30"/>
      <c r="O9" s="26"/>
      <c r="P9" s="27"/>
      <c r="Q9" s="21"/>
      <c r="R9" s="22"/>
      <c r="S9" s="11"/>
      <c r="T9" s="11"/>
      <c r="U9" s="11"/>
      <c r="V9" s="11"/>
    </row>
    <row r="10" spans="1:22" ht="60" x14ac:dyDescent="0.25">
      <c r="A10" s="24">
        <v>3</v>
      </c>
      <c r="B10" s="20" t="s">
        <v>86</v>
      </c>
      <c r="C10" s="34" t="s">
        <v>25</v>
      </c>
      <c r="D10" s="35" t="s">
        <v>57</v>
      </c>
      <c r="E10" s="23" t="s">
        <v>81</v>
      </c>
      <c r="F10" s="24">
        <v>0.5</v>
      </c>
      <c r="G10" s="28">
        <v>37477.269999999997</v>
      </c>
      <c r="H10" s="28">
        <f t="shared" si="0"/>
        <v>22486.361999999997</v>
      </c>
      <c r="I10" s="33">
        <v>17500</v>
      </c>
      <c r="J10" s="33">
        <f t="shared" si="1"/>
        <v>8750</v>
      </c>
      <c r="K10" s="29"/>
      <c r="L10" s="29">
        <f t="shared" si="2"/>
        <v>0</v>
      </c>
      <c r="M10" s="25"/>
      <c r="N10" s="30"/>
      <c r="O10" s="26"/>
      <c r="P10" s="27"/>
      <c r="Q10" s="21"/>
      <c r="R10" s="22"/>
      <c r="S10" s="11"/>
      <c r="T10" s="11"/>
      <c r="U10" s="11"/>
      <c r="V10" s="11"/>
    </row>
    <row r="11" spans="1:22" ht="60" hidden="1" x14ac:dyDescent="0.25">
      <c r="A11" s="24">
        <v>4</v>
      </c>
      <c r="B11" s="20" t="s">
        <v>87</v>
      </c>
      <c r="C11" s="34" t="s">
        <v>25</v>
      </c>
      <c r="D11" s="35" t="s">
        <v>57</v>
      </c>
      <c r="E11" s="23" t="s">
        <v>81</v>
      </c>
      <c r="F11" s="24">
        <v>2</v>
      </c>
      <c r="G11" s="28">
        <v>37477.269999999997</v>
      </c>
      <c r="H11" s="28">
        <f t="shared" si="0"/>
        <v>89945.447999999989</v>
      </c>
      <c r="I11" s="33"/>
      <c r="J11" s="33">
        <f t="shared" si="1"/>
        <v>0</v>
      </c>
      <c r="K11" s="29"/>
      <c r="L11" s="29">
        <f t="shared" si="2"/>
        <v>0</v>
      </c>
      <c r="M11" s="25"/>
      <c r="N11" s="30"/>
      <c r="O11" s="26"/>
      <c r="P11" s="27"/>
      <c r="Q11" s="21"/>
      <c r="R11" s="22"/>
      <c r="S11" s="11"/>
      <c r="T11" s="11"/>
      <c r="U11" s="11"/>
      <c r="V11" s="11"/>
    </row>
    <row r="12" spans="1:22" ht="60" hidden="1" x14ac:dyDescent="0.25">
      <c r="A12" s="24">
        <v>5</v>
      </c>
      <c r="B12" s="20" t="s">
        <v>87</v>
      </c>
      <c r="C12" s="34" t="s">
        <v>25</v>
      </c>
      <c r="D12" s="35" t="s">
        <v>57</v>
      </c>
      <c r="E12" s="23" t="s">
        <v>81</v>
      </c>
      <c r="F12" s="24">
        <v>4</v>
      </c>
      <c r="G12" s="28">
        <v>37477.269999999997</v>
      </c>
      <c r="H12" s="28">
        <f t="shared" si="0"/>
        <v>179890.89599999998</v>
      </c>
      <c r="I12" s="33"/>
      <c r="J12" s="33">
        <f t="shared" si="1"/>
        <v>0</v>
      </c>
      <c r="K12" s="29"/>
      <c r="L12" s="29">
        <f t="shared" si="2"/>
        <v>0</v>
      </c>
      <c r="M12" s="25"/>
      <c r="N12" s="30"/>
      <c r="O12" s="26"/>
      <c r="P12" s="27"/>
      <c r="Q12" s="21"/>
      <c r="R12" s="22"/>
      <c r="S12" s="11"/>
      <c r="T12" s="11"/>
      <c r="U12" s="11"/>
      <c r="V12" s="11"/>
    </row>
    <row r="13" spans="1:22" ht="60" x14ac:dyDescent="0.25">
      <c r="A13" s="24">
        <v>6</v>
      </c>
      <c r="B13" s="20" t="s">
        <v>86</v>
      </c>
      <c r="C13" s="34" t="s">
        <v>26</v>
      </c>
      <c r="D13" s="35" t="s">
        <v>58</v>
      </c>
      <c r="E13" s="23" t="s">
        <v>81</v>
      </c>
      <c r="F13" s="24">
        <v>0.2</v>
      </c>
      <c r="G13" s="28">
        <v>37477.269999999997</v>
      </c>
      <c r="H13" s="28">
        <f t="shared" si="0"/>
        <v>8994.5447999999997</v>
      </c>
      <c r="I13" s="33">
        <v>17500</v>
      </c>
      <c r="J13" s="33">
        <f t="shared" si="1"/>
        <v>3500</v>
      </c>
      <c r="K13" s="29"/>
      <c r="L13" s="29">
        <f t="shared" si="2"/>
        <v>0</v>
      </c>
      <c r="M13" s="25"/>
      <c r="N13" s="30"/>
      <c r="O13" s="26"/>
      <c r="P13" s="27"/>
      <c r="Q13" s="21"/>
      <c r="R13" s="22"/>
      <c r="S13" s="11"/>
      <c r="T13" s="11"/>
      <c r="U13" s="11"/>
      <c r="V13" s="11"/>
    </row>
    <row r="14" spans="1:22" ht="60" x14ac:dyDescent="0.25">
      <c r="A14" s="24">
        <v>7</v>
      </c>
      <c r="B14" s="20" t="s">
        <v>85</v>
      </c>
      <c r="C14" s="34" t="s">
        <v>27</v>
      </c>
      <c r="D14" s="35" t="s">
        <v>57</v>
      </c>
      <c r="E14" s="23" t="s">
        <v>81</v>
      </c>
      <c r="F14" s="24">
        <v>1.5</v>
      </c>
      <c r="G14" s="28">
        <v>37477.269999999997</v>
      </c>
      <c r="H14" s="28">
        <f t="shared" si="0"/>
        <v>67459.085999999996</v>
      </c>
      <c r="I14" s="33">
        <v>17500</v>
      </c>
      <c r="J14" s="33">
        <f t="shared" si="1"/>
        <v>26250</v>
      </c>
      <c r="K14" s="29"/>
      <c r="L14" s="29">
        <f t="shared" si="2"/>
        <v>0</v>
      </c>
      <c r="M14" s="25"/>
      <c r="N14" s="30"/>
      <c r="O14" s="26"/>
      <c r="P14" s="27"/>
      <c r="Q14" s="21"/>
      <c r="R14" s="22"/>
      <c r="S14" s="11"/>
      <c r="T14" s="11"/>
      <c r="U14" s="11"/>
      <c r="V14" s="11"/>
    </row>
    <row r="15" spans="1:22" ht="45" hidden="1" x14ac:dyDescent="0.25">
      <c r="A15" s="24">
        <v>8</v>
      </c>
      <c r="B15" s="20" t="s">
        <v>85</v>
      </c>
      <c r="C15" s="34" t="s">
        <v>28</v>
      </c>
      <c r="D15" s="35" t="s">
        <v>59</v>
      </c>
      <c r="E15" s="23" t="s">
        <v>81</v>
      </c>
      <c r="F15" s="24">
        <v>1.92</v>
      </c>
      <c r="G15" s="28">
        <v>65585.22</v>
      </c>
      <c r="H15" s="28">
        <f t="shared" si="0"/>
        <v>151108.34688</v>
      </c>
      <c r="I15" s="33"/>
      <c r="J15" s="33">
        <f t="shared" si="1"/>
        <v>0</v>
      </c>
      <c r="K15" s="29"/>
      <c r="L15" s="29">
        <f t="shared" si="2"/>
        <v>0</v>
      </c>
      <c r="M15" s="25"/>
      <c r="N15" s="30"/>
      <c r="O15" s="26"/>
      <c r="P15" s="27"/>
      <c r="Q15" s="21"/>
      <c r="R15" s="22"/>
      <c r="S15" s="11"/>
      <c r="T15" s="11"/>
      <c r="U15" s="11"/>
      <c r="V15" s="11"/>
    </row>
    <row r="16" spans="1:22" ht="60" x14ac:dyDescent="0.25">
      <c r="A16" s="24">
        <v>9</v>
      </c>
      <c r="B16" s="20" t="s">
        <v>86</v>
      </c>
      <c r="C16" s="34" t="s">
        <v>29</v>
      </c>
      <c r="D16" s="35" t="s">
        <v>60</v>
      </c>
      <c r="E16" s="23" t="s">
        <v>81</v>
      </c>
      <c r="F16" s="24">
        <v>1</v>
      </c>
      <c r="G16" s="28">
        <v>37477.269999999997</v>
      </c>
      <c r="H16" s="28">
        <f t="shared" si="0"/>
        <v>44972.723999999995</v>
      </c>
      <c r="I16" s="33">
        <v>17500</v>
      </c>
      <c r="J16" s="33">
        <f t="shared" si="1"/>
        <v>17500</v>
      </c>
      <c r="K16" s="29"/>
      <c r="L16" s="29">
        <f t="shared" si="2"/>
        <v>0</v>
      </c>
      <c r="M16" s="25"/>
      <c r="N16" s="30"/>
      <c r="O16" s="26"/>
      <c r="P16" s="27"/>
      <c r="Q16" s="21"/>
      <c r="R16" s="22"/>
      <c r="S16" s="11"/>
      <c r="T16" s="11"/>
      <c r="U16" s="11"/>
      <c r="V16" s="11"/>
    </row>
    <row r="17" spans="1:22" ht="90" hidden="1" x14ac:dyDescent="0.25">
      <c r="A17" s="24">
        <v>10</v>
      </c>
      <c r="B17" s="20" t="s">
        <v>85</v>
      </c>
      <c r="C17" s="34" t="s">
        <v>30</v>
      </c>
      <c r="D17" s="35" t="s">
        <v>61</v>
      </c>
      <c r="E17" s="23" t="s">
        <v>82</v>
      </c>
      <c r="F17" s="24">
        <v>50</v>
      </c>
      <c r="G17" s="28">
        <v>2686.37</v>
      </c>
      <c r="H17" s="28">
        <f t="shared" si="0"/>
        <v>161182.19999999998</v>
      </c>
      <c r="I17" s="33"/>
      <c r="J17" s="33">
        <f t="shared" si="1"/>
        <v>0</v>
      </c>
      <c r="K17" s="29"/>
      <c r="L17" s="29">
        <f t="shared" si="2"/>
        <v>0</v>
      </c>
      <c r="M17" s="25"/>
      <c r="N17" s="30"/>
      <c r="O17" s="26"/>
      <c r="P17" s="27"/>
      <c r="Q17" s="21"/>
      <c r="R17" s="22"/>
      <c r="S17" s="11"/>
      <c r="T17" s="11"/>
      <c r="U17" s="11"/>
      <c r="V17" s="11"/>
    </row>
    <row r="18" spans="1:22" ht="105" hidden="1" x14ac:dyDescent="0.25">
      <c r="A18" s="24">
        <v>11</v>
      </c>
      <c r="B18" s="20" t="s">
        <v>85</v>
      </c>
      <c r="C18" s="34" t="s">
        <v>31</v>
      </c>
      <c r="D18" s="35" t="s">
        <v>62</v>
      </c>
      <c r="E18" s="23" t="s">
        <v>82</v>
      </c>
      <c r="F18" s="24">
        <v>80</v>
      </c>
      <c r="G18" s="28">
        <v>1098.8399999999999</v>
      </c>
      <c r="H18" s="28">
        <f t="shared" si="0"/>
        <v>105488.64</v>
      </c>
      <c r="I18" s="33"/>
      <c r="J18" s="33">
        <f t="shared" si="1"/>
        <v>0</v>
      </c>
      <c r="K18" s="29"/>
      <c r="L18" s="29">
        <f t="shared" si="2"/>
        <v>0</v>
      </c>
      <c r="M18" s="25"/>
      <c r="N18" s="30"/>
      <c r="O18" s="26"/>
      <c r="P18" s="27"/>
      <c r="Q18" s="21"/>
      <c r="R18" s="22"/>
      <c r="S18" s="11"/>
      <c r="T18" s="11"/>
      <c r="U18" s="11"/>
      <c r="V18" s="11"/>
    </row>
    <row r="19" spans="1:22" ht="90" x14ac:dyDescent="0.25">
      <c r="A19" s="24">
        <v>12</v>
      </c>
      <c r="B19" s="20" t="s">
        <v>85</v>
      </c>
      <c r="C19" s="34" t="s">
        <v>32</v>
      </c>
      <c r="D19" s="35" t="s">
        <v>63</v>
      </c>
      <c r="E19" s="23" t="s">
        <v>81</v>
      </c>
      <c r="F19" s="24">
        <v>4</v>
      </c>
      <c r="G19" s="28">
        <v>37477.269999999997</v>
      </c>
      <c r="H19" s="28">
        <f t="shared" si="0"/>
        <v>179890.89599999998</v>
      </c>
      <c r="I19" s="33">
        <v>17500</v>
      </c>
      <c r="J19" s="33">
        <f t="shared" si="1"/>
        <v>70000</v>
      </c>
      <c r="K19" s="29"/>
      <c r="L19" s="29">
        <f t="shared" si="2"/>
        <v>0</v>
      </c>
      <c r="M19" s="25"/>
      <c r="N19" s="30"/>
      <c r="O19" s="26"/>
      <c r="P19" s="27"/>
      <c r="Q19" s="21"/>
      <c r="R19" s="22"/>
      <c r="S19" s="11"/>
      <c r="T19" s="11"/>
      <c r="U19" s="11"/>
      <c r="V19" s="11"/>
    </row>
    <row r="20" spans="1:22" ht="90" x14ac:dyDescent="0.25">
      <c r="A20" s="24">
        <v>13</v>
      </c>
      <c r="B20" s="20" t="s">
        <v>86</v>
      </c>
      <c r="C20" s="34" t="s">
        <v>32</v>
      </c>
      <c r="D20" s="35" t="s">
        <v>63</v>
      </c>
      <c r="E20" s="23" t="s">
        <v>81</v>
      </c>
      <c r="F20" s="24">
        <v>2</v>
      </c>
      <c r="G20" s="28">
        <v>37477.269999999997</v>
      </c>
      <c r="H20" s="28">
        <f t="shared" si="0"/>
        <v>89945.447999999989</v>
      </c>
      <c r="I20" s="33">
        <v>17500</v>
      </c>
      <c r="J20" s="33">
        <f t="shared" si="1"/>
        <v>35000</v>
      </c>
      <c r="K20" s="29"/>
      <c r="L20" s="29">
        <f t="shared" si="2"/>
        <v>0</v>
      </c>
      <c r="M20" s="25"/>
      <c r="N20" s="30"/>
      <c r="O20" s="26"/>
      <c r="P20" s="27"/>
      <c r="Q20" s="21"/>
      <c r="R20" s="22"/>
      <c r="S20" s="11"/>
      <c r="T20" s="11"/>
      <c r="U20" s="11"/>
      <c r="V20" s="11"/>
    </row>
    <row r="21" spans="1:22" ht="90" x14ac:dyDescent="0.25">
      <c r="A21" s="24">
        <v>14</v>
      </c>
      <c r="B21" s="20" t="s">
        <v>86</v>
      </c>
      <c r="C21" s="34" t="s">
        <v>33</v>
      </c>
      <c r="D21" s="35" t="s">
        <v>64</v>
      </c>
      <c r="E21" s="23" t="s">
        <v>81</v>
      </c>
      <c r="F21" s="24">
        <v>2</v>
      </c>
      <c r="G21" s="28">
        <v>37477.269999999997</v>
      </c>
      <c r="H21" s="28">
        <f t="shared" si="0"/>
        <v>89945.447999999989</v>
      </c>
      <c r="I21" s="33">
        <v>17500</v>
      </c>
      <c r="J21" s="33">
        <f t="shared" si="1"/>
        <v>35000</v>
      </c>
      <c r="K21" s="29"/>
      <c r="L21" s="29">
        <f t="shared" si="2"/>
        <v>0</v>
      </c>
      <c r="M21" s="25"/>
      <c r="N21" s="30"/>
      <c r="O21" s="26"/>
      <c r="P21" s="27"/>
      <c r="Q21" s="21"/>
      <c r="R21" s="22"/>
      <c r="S21" s="11"/>
      <c r="T21" s="11"/>
      <c r="U21" s="11"/>
      <c r="V21" s="11"/>
    </row>
    <row r="22" spans="1:22" ht="90" x14ac:dyDescent="0.25">
      <c r="A22" s="24">
        <v>15</v>
      </c>
      <c r="B22" s="20" t="s">
        <v>86</v>
      </c>
      <c r="C22" s="34" t="s">
        <v>34</v>
      </c>
      <c r="D22" s="35" t="s">
        <v>65</v>
      </c>
      <c r="E22" s="23" t="s">
        <v>81</v>
      </c>
      <c r="F22" s="24">
        <v>2</v>
      </c>
      <c r="G22" s="28">
        <v>37477.269999999997</v>
      </c>
      <c r="H22" s="28">
        <f t="shared" si="0"/>
        <v>89945.447999999989</v>
      </c>
      <c r="I22" s="33">
        <v>17500</v>
      </c>
      <c r="J22" s="33">
        <f t="shared" si="1"/>
        <v>35000</v>
      </c>
      <c r="K22" s="29"/>
      <c r="L22" s="29">
        <f t="shared" si="2"/>
        <v>0</v>
      </c>
      <c r="M22" s="25"/>
      <c r="N22" s="30"/>
      <c r="O22" s="26"/>
      <c r="P22" s="27"/>
      <c r="Q22" s="21"/>
      <c r="R22" s="22"/>
      <c r="S22" s="11"/>
      <c r="T22" s="11"/>
      <c r="U22" s="11"/>
      <c r="V22" s="11"/>
    </row>
    <row r="23" spans="1:22" ht="90" x14ac:dyDescent="0.25">
      <c r="A23" s="24">
        <v>16</v>
      </c>
      <c r="B23" s="20" t="s">
        <v>86</v>
      </c>
      <c r="C23" s="34" t="s">
        <v>35</v>
      </c>
      <c r="D23" s="35" t="s">
        <v>65</v>
      </c>
      <c r="E23" s="23" t="s">
        <v>81</v>
      </c>
      <c r="F23" s="24">
        <v>0.8</v>
      </c>
      <c r="G23" s="28">
        <v>37477.269999999997</v>
      </c>
      <c r="H23" s="28">
        <f t="shared" si="0"/>
        <v>35978.179199999999</v>
      </c>
      <c r="I23" s="33">
        <v>17500</v>
      </c>
      <c r="J23" s="33">
        <f t="shared" si="1"/>
        <v>14000</v>
      </c>
      <c r="K23" s="29"/>
      <c r="L23" s="29">
        <f t="shared" si="2"/>
        <v>0</v>
      </c>
      <c r="M23" s="25"/>
      <c r="N23" s="30"/>
      <c r="O23" s="26"/>
      <c r="P23" s="27"/>
      <c r="Q23" s="21"/>
      <c r="R23" s="22"/>
      <c r="S23" s="11"/>
      <c r="T23" s="11"/>
      <c r="U23" s="11"/>
      <c r="V23" s="11"/>
    </row>
    <row r="24" spans="1:22" ht="90" hidden="1" x14ac:dyDescent="0.25">
      <c r="A24" s="24">
        <v>17</v>
      </c>
      <c r="B24" s="20" t="s">
        <v>88</v>
      </c>
      <c r="C24" s="34" t="s">
        <v>35</v>
      </c>
      <c r="D24" s="35" t="s">
        <v>65</v>
      </c>
      <c r="E24" s="23" t="s">
        <v>81</v>
      </c>
      <c r="F24" s="24">
        <v>1</v>
      </c>
      <c r="G24" s="28">
        <v>37477.269999999997</v>
      </c>
      <c r="H24" s="28">
        <f t="shared" si="0"/>
        <v>44972.723999999995</v>
      </c>
      <c r="I24" s="33"/>
      <c r="J24" s="33">
        <f t="shared" si="1"/>
        <v>0</v>
      </c>
      <c r="K24" s="29"/>
      <c r="L24" s="29">
        <f t="shared" si="2"/>
        <v>0</v>
      </c>
      <c r="M24" s="25"/>
      <c r="N24" s="30"/>
      <c r="O24" s="26"/>
      <c r="P24" s="27"/>
      <c r="Q24" s="21"/>
      <c r="R24" s="22"/>
      <c r="S24" s="11"/>
      <c r="T24" s="11"/>
      <c r="U24" s="11"/>
      <c r="V24" s="11"/>
    </row>
    <row r="25" spans="1:22" ht="90" x14ac:dyDescent="0.25">
      <c r="A25" s="24">
        <v>18</v>
      </c>
      <c r="B25" s="20" t="s">
        <v>86</v>
      </c>
      <c r="C25" s="34" t="s">
        <v>36</v>
      </c>
      <c r="D25" s="35" t="s">
        <v>66</v>
      </c>
      <c r="E25" s="23" t="s">
        <v>81</v>
      </c>
      <c r="F25" s="24">
        <v>2</v>
      </c>
      <c r="G25" s="28">
        <v>37477.269999999997</v>
      </c>
      <c r="H25" s="28">
        <f t="shared" si="0"/>
        <v>89945.447999999989</v>
      </c>
      <c r="I25" s="33">
        <v>17500</v>
      </c>
      <c r="J25" s="33">
        <f t="shared" si="1"/>
        <v>35000</v>
      </c>
      <c r="K25" s="29"/>
      <c r="L25" s="29">
        <f t="shared" si="2"/>
        <v>0</v>
      </c>
      <c r="M25" s="25"/>
      <c r="N25" s="30"/>
      <c r="O25" s="26"/>
      <c r="P25" s="27"/>
      <c r="Q25" s="21"/>
      <c r="R25" s="22"/>
      <c r="S25" s="11"/>
      <c r="T25" s="11"/>
      <c r="U25" s="11"/>
      <c r="V25" s="11"/>
    </row>
    <row r="26" spans="1:22" ht="90" x14ac:dyDescent="0.25">
      <c r="A26" s="24">
        <v>19</v>
      </c>
      <c r="B26" s="20" t="s">
        <v>85</v>
      </c>
      <c r="C26" s="34" t="s">
        <v>36</v>
      </c>
      <c r="D26" s="35" t="s">
        <v>66</v>
      </c>
      <c r="E26" s="23" t="s">
        <v>81</v>
      </c>
      <c r="F26" s="24">
        <v>0.21</v>
      </c>
      <c r="G26" s="28">
        <v>37477.269999999997</v>
      </c>
      <c r="H26" s="28">
        <f t="shared" si="0"/>
        <v>9444.272039999998</v>
      </c>
      <c r="I26" s="33">
        <v>17500</v>
      </c>
      <c r="J26" s="33">
        <f t="shared" si="1"/>
        <v>3675</v>
      </c>
      <c r="K26" s="29"/>
      <c r="L26" s="29">
        <f t="shared" si="2"/>
        <v>0</v>
      </c>
      <c r="M26" s="25"/>
      <c r="N26" s="30"/>
      <c r="O26" s="26"/>
      <c r="P26" s="27"/>
      <c r="Q26" s="21"/>
      <c r="R26" s="22"/>
      <c r="S26" s="11"/>
      <c r="T26" s="11"/>
      <c r="U26" s="11"/>
      <c r="V26" s="11"/>
    </row>
    <row r="27" spans="1:22" ht="90" x14ac:dyDescent="0.25">
      <c r="A27" s="24">
        <v>20</v>
      </c>
      <c r="B27" s="20" t="s">
        <v>86</v>
      </c>
      <c r="C27" s="34" t="s">
        <v>37</v>
      </c>
      <c r="D27" s="35" t="s">
        <v>64</v>
      </c>
      <c r="E27" s="23" t="s">
        <v>81</v>
      </c>
      <c r="F27" s="24">
        <v>2</v>
      </c>
      <c r="G27" s="28">
        <v>37477.269999999997</v>
      </c>
      <c r="H27" s="28">
        <f t="shared" si="0"/>
        <v>89945.447999999989</v>
      </c>
      <c r="I27" s="33">
        <v>17500</v>
      </c>
      <c r="J27" s="33">
        <f t="shared" si="1"/>
        <v>35000</v>
      </c>
      <c r="K27" s="29"/>
      <c r="L27" s="29">
        <f t="shared" si="2"/>
        <v>0</v>
      </c>
      <c r="M27" s="25"/>
      <c r="N27" s="30"/>
      <c r="O27" s="26"/>
      <c r="P27" s="27"/>
      <c r="Q27" s="21"/>
      <c r="R27" s="22"/>
      <c r="S27" s="11"/>
      <c r="T27" s="11"/>
      <c r="U27" s="11"/>
      <c r="V27" s="11"/>
    </row>
    <row r="28" spans="1:22" ht="90" x14ac:dyDescent="0.25">
      <c r="A28" s="24">
        <v>21</v>
      </c>
      <c r="B28" s="20" t="s">
        <v>85</v>
      </c>
      <c r="C28" s="34" t="s">
        <v>38</v>
      </c>
      <c r="D28" s="35" t="s">
        <v>67</v>
      </c>
      <c r="E28" s="23" t="s">
        <v>81</v>
      </c>
      <c r="F28" s="24">
        <v>2</v>
      </c>
      <c r="G28" s="28">
        <v>37477.269999999997</v>
      </c>
      <c r="H28" s="28">
        <f t="shared" si="0"/>
        <v>89945.447999999989</v>
      </c>
      <c r="I28" s="33">
        <v>17500</v>
      </c>
      <c r="J28" s="33">
        <f t="shared" si="1"/>
        <v>35000</v>
      </c>
      <c r="K28" s="29"/>
      <c r="L28" s="29">
        <f t="shared" si="2"/>
        <v>0</v>
      </c>
      <c r="M28" s="25"/>
      <c r="N28" s="30"/>
      <c r="O28" s="26"/>
      <c r="P28" s="27"/>
      <c r="Q28" s="21"/>
      <c r="R28" s="22"/>
      <c r="S28" s="11"/>
      <c r="T28" s="11"/>
      <c r="U28" s="11"/>
      <c r="V28" s="11"/>
    </row>
    <row r="29" spans="1:22" ht="90" x14ac:dyDescent="0.25">
      <c r="A29" s="24">
        <v>22</v>
      </c>
      <c r="B29" s="20" t="s">
        <v>86</v>
      </c>
      <c r="C29" s="34" t="s">
        <v>38</v>
      </c>
      <c r="D29" s="35" t="s">
        <v>67</v>
      </c>
      <c r="E29" s="23" t="s">
        <v>81</v>
      </c>
      <c r="F29" s="24">
        <v>1</v>
      </c>
      <c r="G29" s="28">
        <v>37477.269999999997</v>
      </c>
      <c r="H29" s="28">
        <f t="shared" si="0"/>
        <v>44972.723999999995</v>
      </c>
      <c r="I29" s="33">
        <v>17500</v>
      </c>
      <c r="J29" s="33">
        <f t="shared" si="1"/>
        <v>17500</v>
      </c>
      <c r="K29" s="29"/>
      <c r="L29" s="29">
        <f t="shared" si="2"/>
        <v>0</v>
      </c>
      <c r="M29" s="25"/>
      <c r="N29" s="30"/>
      <c r="O29" s="26"/>
      <c r="P29" s="27"/>
      <c r="Q29" s="21"/>
      <c r="R29" s="22"/>
      <c r="S29" s="11"/>
      <c r="T29" s="11"/>
      <c r="U29" s="11"/>
      <c r="V29" s="11"/>
    </row>
    <row r="30" spans="1:22" ht="90" x14ac:dyDescent="0.25">
      <c r="A30" s="24">
        <v>23</v>
      </c>
      <c r="B30" s="20" t="s">
        <v>85</v>
      </c>
      <c r="C30" s="34" t="s">
        <v>38</v>
      </c>
      <c r="D30" s="35" t="s">
        <v>67</v>
      </c>
      <c r="E30" s="23" t="s">
        <v>81</v>
      </c>
      <c r="F30" s="24">
        <v>0.6</v>
      </c>
      <c r="G30" s="28">
        <v>37477.269999999997</v>
      </c>
      <c r="H30" s="28">
        <f t="shared" si="0"/>
        <v>26983.634399999995</v>
      </c>
      <c r="I30" s="33">
        <v>17500</v>
      </c>
      <c r="J30" s="33">
        <f t="shared" si="1"/>
        <v>10500</v>
      </c>
      <c r="K30" s="29"/>
      <c r="L30" s="29">
        <f t="shared" si="2"/>
        <v>0</v>
      </c>
      <c r="M30" s="25"/>
      <c r="N30" s="30"/>
      <c r="O30" s="26"/>
      <c r="P30" s="27"/>
      <c r="Q30" s="21"/>
      <c r="R30" s="22"/>
      <c r="S30" s="11"/>
      <c r="T30" s="11"/>
      <c r="U30" s="11"/>
      <c r="V30" s="11"/>
    </row>
    <row r="31" spans="1:22" ht="60" hidden="1" x14ac:dyDescent="0.25">
      <c r="A31" s="24">
        <v>24</v>
      </c>
      <c r="B31" s="20" t="s">
        <v>86</v>
      </c>
      <c r="C31" s="34" t="s">
        <v>39</v>
      </c>
      <c r="D31" s="35" t="s">
        <v>68</v>
      </c>
      <c r="E31" s="23" t="s">
        <v>81</v>
      </c>
      <c r="F31" s="24">
        <v>2</v>
      </c>
      <c r="G31" s="28">
        <v>82449.990000000005</v>
      </c>
      <c r="H31" s="28">
        <f t="shared" si="0"/>
        <v>197879.976</v>
      </c>
      <c r="I31" s="33"/>
      <c r="J31" s="33">
        <f t="shared" si="1"/>
        <v>0</v>
      </c>
      <c r="K31" s="29"/>
      <c r="L31" s="29">
        <f t="shared" si="2"/>
        <v>0</v>
      </c>
      <c r="M31" s="25"/>
      <c r="N31" s="30"/>
      <c r="O31" s="26"/>
      <c r="P31" s="27"/>
      <c r="Q31" s="21"/>
      <c r="R31" s="22"/>
      <c r="S31" s="11"/>
      <c r="T31" s="11"/>
      <c r="U31" s="11"/>
      <c r="V31" s="11"/>
    </row>
    <row r="32" spans="1:22" ht="60" hidden="1" x14ac:dyDescent="0.25">
      <c r="A32" s="24">
        <v>25</v>
      </c>
      <c r="B32" s="20" t="s">
        <v>85</v>
      </c>
      <c r="C32" s="34" t="s">
        <v>39</v>
      </c>
      <c r="D32" s="35" t="s">
        <v>68</v>
      </c>
      <c r="E32" s="23" t="s">
        <v>81</v>
      </c>
      <c r="F32" s="24">
        <v>2</v>
      </c>
      <c r="G32" s="28">
        <v>82449.990000000005</v>
      </c>
      <c r="H32" s="28">
        <f t="shared" si="0"/>
        <v>197879.976</v>
      </c>
      <c r="I32" s="33"/>
      <c r="J32" s="33">
        <f t="shared" si="1"/>
        <v>0</v>
      </c>
      <c r="K32" s="29"/>
      <c r="L32" s="29">
        <f t="shared" si="2"/>
        <v>0</v>
      </c>
      <c r="M32" s="25"/>
      <c r="N32" s="30"/>
      <c r="O32" s="26"/>
      <c r="P32" s="27"/>
      <c r="Q32" s="21"/>
      <c r="R32" s="22"/>
      <c r="S32" s="11"/>
      <c r="T32" s="11"/>
      <c r="U32" s="11"/>
      <c r="V32" s="11"/>
    </row>
    <row r="33" spans="1:22" ht="75" x14ac:dyDescent="0.25">
      <c r="A33" s="24">
        <v>26</v>
      </c>
      <c r="B33" s="20" t="s">
        <v>85</v>
      </c>
      <c r="C33" s="34" t="s">
        <v>40</v>
      </c>
      <c r="D33" s="35" t="s">
        <v>69</v>
      </c>
      <c r="E33" s="23" t="s">
        <v>81</v>
      </c>
      <c r="F33" s="24">
        <v>2</v>
      </c>
      <c r="G33" s="28">
        <v>37477.269999999997</v>
      </c>
      <c r="H33" s="28">
        <f t="shared" si="0"/>
        <v>89945.447999999989</v>
      </c>
      <c r="I33" s="33">
        <v>17500</v>
      </c>
      <c r="J33" s="33">
        <f t="shared" si="1"/>
        <v>35000</v>
      </c>
      <c r="K33" s="29"/>
      <c r="L33" s="29">
        <f t="shared" si="2"/>
        <v>0</v>
      </c>
      <c r="M33" s="25"/>
      <c r="N33" s="30"/>
      <c r="O33" s="26"/>
      <c r="P33" s="27"/>
      <c r="Q33" s="21"/>
      <c r="R33" s="22"/>
      <c r="S33" s="11"/>
      <c r="T33" s="11"/>
      <c r="U33" s="11"/>
      <c r="V33" s="11"/>
    </row>
    <row r="34" spans="1:22" ht="75" x14ac:dyDescent="0.25">
      <c r="A34" s="24">
        <v>27</v>
      </c>
      <c r="B34" s="20" t="s">
        <v>85</v>
      </c>
      <c r="C34" s="34" t="s">
        <v>40</v>
      </c>
      <c r="D34" s="35" t="s">
        <v>69</v>
      </c>
      <c r="E34" s="23" t="s">
        <v>81</v>
      </c>
      <c r="F34" s="24">
        <v>1</v>
      </c>
      <c r="G34" s="28">
        <v>37477.269999999997</v>
      </c>
      <c r="H34" s="28">
        <f t="shared" si="0"/>
        <v>44972.723999999995</v>
      </c>
      <c r="I34" s="33">
        <v>17500</v>
      </c>
      <c r="J34" s="33">
        <f t="shared" si="1"/>
        <v>17500</v>
      </c>
      <c r="K34" s="29"/>
      <c r="L34" s="29">
        <f t="shared" si="2"/>
        <v>0</v>
      </c>
      <c r="M34" s="25"/>
      <c r="N34" s="30"/>
      <c r="O34" s="26"/>
      <c r="P34" s="27"/>
      <c r="Q34" s="21"/>
      <c r="R34" s="22"/>
      <c r="S34" s="11"/>
      <c r="T34" s="11"/>
      <c r="U34" s="11"/>
      <c r="V34" s="11"/>
    </row>
    <row r="35" spans="1:22" ht="75" x14ac:dyDescent="0.25">
      <c r="A35" s="24">
        <v>28</v>
      </c>
      <c r="B35" s="20" t="s">
        <v>85</v>
      </c>
      <c r="C35" s="34" t="s">
        <v>40</v>
      </c>
      <c r="D35" s="35" t="s">
        <v>69</v>
      </c>
      <c r="E35" s="23" t="s">
        <v>81</v>
      </c>
      <c r="F35" s="24">
        <v>4</v>
      </c>
      <c r="G35" s="28">
        <v>37477.269999999997</v>
      </c>
      <c r="H35" s="28">
        <f t="shared" si="0"/>
        <v>179890.89599999998</v>
      </c>
      <c r="I35" s="33">
        <v>17500</v>
      </c>
      <c r="J35" s="33">
        <f t="shared" si="1"/>
        <v>70000</v>
      </c>
      <c r="K35" s="29"/>
      <c r="L35" s="29">
        <f t="shared" si="2"/>
        <v>0</v>
      </c>
      <c r="M35" s="25"/>
      <c r="N35" s="30"/>
      <c r="O35" s="26"/>
      <c r="P35" s="27"/>
      <c r="Q35" s="21"/>
      <c r="R35" s="22"/>
      <c r="S35" s="11"/>
      <c r="T35" s="11"/>
      <c r="U35" s="11"/>
      <c r="V35" s="11"/>
    </row>
    <row r="36" spans="1:22" ht="75" x14ac:dyDescent="0.25">
      <c r="A36" s="24">
        <v>29</v>
      </c>
      <c r="B36" s="20" t="s">
        <v>86</v>
      </c>
      <c r="C36" s="34" t="s">
        <v>41</v>
      </c>
      <c r="D36" s="35" t="s">
        <v>70</v>
      </c>
      <c r="E36" s="23" t="s">
        <v>81</v>
      </c>
      <c r="F36" s="24">
        <v>0.3</v>
      </c>
      <c r="G36" s="28">
        <v>37477.269999999997</v>
      </c>
      <c r="H36" s="28">
        <f t="shared" si="0"/>
        <v>13491.817199999998</v>
      </c>
      <c r="I36" s="33">
        <v>17500</v>
      </c>
      <c r="J36" s="33">
        <f t="shared" si="1"/>
        <v>5250</v>
      </c>
      <c r="K36" s="29"/>
      <c r="L36" s="29">
        <f t="shared" si="2"/>
        <v>0</v>
      </c>
      <c r="M36" s="25"/>
      <c r="N36" s="30"/>
      <c r="O36" s="26"/>
      <c r="P36" s="27"/>
      <c r="Q36" s="21"/>
      <c r="R36" s="22"/>
      <c r="S36" s="11"/>
      <c r="T36" s="11"/>
      <c r="U36" s="11"/>
      <c r="V36" s="11"/>
    </row>
    <row r="37" spans="1:22" ht="75" x14ac:dyDescent="0.25">
      <c r="A37" s="24">
        <v>30</v>
      </c>
      <c r="B37" s="20" t="s">
        <v>86</v>
      </c>
      <c r="C37" s="34" t="s">
        <v>41</v>
      </c>
      <c r="D37" s="35" t="s">
        <v>70</v>
      </c>
      <c r="E37" s="23" t="s">
        <v>81</v>
      </c>
      <c r="F37" s="24">
        <v>0.1</v>
      </c>
      <c r="G37" s="28">
        <v>37477.269999999997</v>
      </c>
      <c r="H37" s="28">
        <f t="shared" si="0"/>
        <v>4497.2723999999998</v>
      </c>
      <c r="I37" s="33">
        <v>17500</v>
      </c>
      <c r="J37" s="33">
        <f t="shared" si="1"/>
        <v>1750</v>
      </c>
      <c r="K37" s="29"/>
      <c r="L37" s="29">
        <f t="shared" si="2"/>
        <v>0</v>
      </c>
      <c r="M37" s="25"/>
      <c r="N37" s="30"/>
      <c r="O37" s="26"/>
      <c r="P37" s="27"/>
      <c r="Q37" s="21"/>
      <c r="R37" s="22"/>
      <c r="S37" s="11"/>
      <c r="T37" s="11"/>
      <c r="U37" s="11"/>
      <c r="V37" s="11"/>
    </row>
    <row r="38" spans="1:22" ht="75" x14ac:dyDescent="0.25">
      <c r="A38" s="24">
        <v>31</v>
      </c>
      <c r="B38" s="20" t="s">
        <v>86</v>
      </c>
      <c r="C38" s="34" t="s">
        <v>41</v>
      </c>
      <c r="D38" s="35" t="s">
        <v>70</v>
      </c>
      <c r="E38" s="23" t="s">
        <v>81</v>
      </c>
      <c r="F38" s="24">
        <v>0.3</v>
      </c>
      <c r="G38" s="28">
        <v>37477.269999999997</v>
      </c>
      <c r="H38" s="28">
        <f t="shared" si="0"/>
        <v>13491.817199999998</v>
      </c>
      <c r="I38" s="33">
        <v>17500</v>
      </c>
      <c r="J38" s="33">
        <f t="shared" si="1"/>
        <v>5250</v>
      </c>
      <c r="K38" s="29"/>
      <c r="L38" s="29">
        <f t="shared" si="2"/>
        <v>0</v>
      </c>
      <c r="M38" s="25"/>
      <c r="N38" s="30"/>
      <c r="O38" s="26"/>
      <c r="P38" s="27"/>
      <c r="Q38" s="21"/>
      <c r="R38" s="22"/>
      <c r="S38" s="11"/>
      <c r="T38" s="11"/>
      <c r="U38" s="11"/>
      <c r="V38" s="11"/>
    </row>
    <row r="39" spans="1:22" ht="75" x14ac:dyDescent="0.25">
      <c r="A39" s="24">
        <v>32</v>
      </c>
      <c r="B39" s="20" t="s">
        <v>86</v>
      </c>
      <c r="C39" s="34" t="s">
        <v>41</v>
      </c>
      <c r="D39" s="35" t="s">
        <v>70</v>
      </c>
      <c r="E39" s="23" t="s">
        <v>81</v>
      </c>
      <c r="F39" s="24">
        <v>0.3</v>
      </c>
      <c r="G39" s="28">
        <v>37477.269999999997</v>
      </c>
      <c r="H39" s="28">
        <f t="shared" si="0"/>
        <v>13491.817199999998</v>
      </c>
      <c r="I39" s="33">
        <v>17500</v>
      </c>
      <c r="J39" s="33">
        <f t="shared" si="1"/>
        <v>5250</v>
      </c>
      <c r="K39" s="29"/>
      <c r="L39" s="29">
        <f t="shared" si="2"/>
        <v>0</v>
      </c>
      <c r="M39" s="25"/>
      <c r="N39" s="30"/>
      <c r="O39" s="26"/>
      <c r="P39" s="27"/>
      <c r="Q39" s="21"/>
      <c r="R39" s="22"/>
      <c r="S39" s="11"/>
      <c r="T39" s="11"/>
      <c r="U39" s="11"/>
      <c r="V39" s="11"/>
    </row>
    <row r="40" spans="1:22" ht="75" x14ac:dyDescent="0.25">
      <c r="A40" s="24">
        <v>33</v>
      </c>
      <c r="B40" s="20" t="s">
        <v>86</v>
      </c>
      <c r="C40" s="34" t="s">
        <v>41</v>
      </c>
      <c r="D40" s="35" t="s">
        <v>70</v>
      </c>
      <c r="E40" s="23" t="s">
        <v>81</v>
      </c>
      <c r="F40" s="24">
        <v>1.5</v>
      </c>
      <c r="G40" s="28">
        <v>37477.269999999997</v>
      </c>
      <c r="H40" s="28">
        <f t="shared" si="0"/>
        <v>67459.085999999996</v>
      </c>
      <c r="I40" s="33">
        <v>17500</v>
      </c>
      <c r="J40" s="33">
        <f t="shared" si="1"/>
        <v>26250</v>
      </c>
      <c r="K40" s="29"/>
      <c r="L40" s="29">
        <f t="shared" si="2"/>
        <v>0</v>
      </c>
      <c r="M40" s="25"/>
      <c r="N40" s="30"/>
      <c r="O40" s="26"/>
      <c r="P40" s="27"/>
      <c r="Q40" s="21"/>
      <c r="R40" s="22"/>
      <c r="S40" s="11"/>
      <c r="T40" s="11"/>
      <c r="U40" s="11"/>
      <c r="V40" s="11"/>
    </row>
    <row r="41" spans="1:22" ht="75" x14ac:dyDescent="0.25">
      <c r="A41" s="24">
        <v>34</v>
      </c>
      <c r="B41" s="20" t="s">
        <v>85</v>
      </c>
      <c r="C41" s="34" t="s">
        <v>41</v>
      </c>
      <c r="D41" s="35" t="s">
        <v>70</v>
      </c>
      <c r="E41" s="23" t="s">
        <v>81</v>
      </c>
      <c r="F41" s="24">
        <v>1</v>
      </c>
      <c r="G41" s="28">
        <v>37477.269999999997</v>
      </c>
      <c r="H41" s="28">
        <f t="shared" si="0"/>
        <v>44972.723999999995</v>
      </c>
      <c r="I41" s="33">
        <v>17500</v>
      </c>
      <c r="J41" s="33">
        <f t="shared" si="1"/>
        <v>17500</v>
      </c>
      <c r="K41" s="29"/>
      <c r="L41" s="29">
        <f t="shared" si="2"/>
        <v>0</v>
      </c>
      <c r="M41" s="25"/>
      <c r="N41" s="30"/>
      <c r="O41" s="26"/>
      <c r="P41" s="27"/>
      <c r="Q41" s="21"/>
      <c r="R41" s="22"/>
      <c r="S41" s="11"/>
      <c r="T41" s="11"/>
      <c r="U41" s="11"/>
      <c r="V41" s="11"/>
    </row>
    <row r="42" spans="1:22" ht="75" x14ac:dyDescent="0.25">
      <c r="A42" s="24">
        <v>35</v>
      </c>
      <c r="B42" s="20" t="s">
        <v>85</v>
      </c>
      <c r="C42" s="34" t="s">
        <v>41</v>
      </c>
      <c r="D42" s="35" t="s">
        <v>70</v>
      </c>
      <c r="E42" s="23" t="s">
        <v>81</v>
      </c>
      <c r="F42" s="24">
        <v>1</v>
      </c>
      <c r="G42" s="28">
        <v>37477.269999999997</v>
      </c>
      <c r="H42" s="28">
        <f t="shared" si="0"/>
        <v>44972.723999999995</v>
      </c>
      <c r="I42" s="33">
        <v>17500</v>
      </c>
      <c r="J42" s="33">
        <f t="shared" si="1"/>
        <v>17500</v>
      </c>
      <c r="K42" s="29"/>
      <c r="L42" s="29">
        <f t="shared" si="2"/>
        <v>0</v>
      </c>
      <c r="M42" s="25"/>
      <c r="N42" s="30"/>
      <c r="O42" s="26"/>
      <c r="P42" s="27"/>
      <c r="Q42" s="21"/>
      <c r="R42" s="22"/>
      <c r="S42" s="11"/>
      <c r="T42" s="11"/>
      <c r="U42" s="11"/>
      <c r="V42" s="11"/>
    </row>
    <row r="43" spans="1:22" ht="75" x14ac:dyDescent="0.25">
      <c r="A43" s="24">
        <v>36</v>
      </c>
      <c r="B43" s="20" t="s">
        <v>86</v>
      </c>
      <c r="C43" s="34" t="s">
        <v>41</v>
      </c>
      <c r="D43" s="35" t="s">
        <v>70</v>
      </c>
      <c r="E43" s="23" t="s">
        <v>81</v>
      </c>
      <c r="F43" s="24">
        <v>1</v>
      </c>
      <c r="G43" s="28">
        <v>37477.269999999997</v>
      </c>
      <c r="H43" s="28">
        <f t="shared" si="0"/>
        <v>44972.723999999995</v>
      </c>
      <c r="I43" s="33">
        <v>17500</v>
      </c>
      <c r="J43" s="33">
        <f t="shared" si="1"/>
        <v>17500</v>
      </c>
      <c r="K43" s="29"/>
      <c r="L43" s="29">
        <f t="shared" si="2"/>
        <v>0</v>
      </c>
      <c r="M43" s="25"/>
      <c r="N43" s="30"/>
      <c r="O43" s="26"/>
      <c r="P43" s="27"/>
      <c r="Q43" s="21"/>
      <c r="R43" s="22"/>
      <c r="S43" s="11"/>
      <c r="T43" s="11"/>
      <c r="U43" s="11"/>
      <c r="V43" s="11"/>
    </row>
    <row r="44" spans="1:22" ht="75" hidden="1" x14ac:dyDescent="0.25">
      <c r="A44" s="24">
        <v>37</v>
      </c>
      <c r="B44" s="20" t="s">
        <v>87</v>
      </c>
      <c r="C44" s="34" t="s">
        <v>42</v>
      </c>
      <c r="D44" s="35" t="s">
        <v>71</v>
      </c>
      <c r="E44" s="23" t="s">
        <v>81</v>
      </c>
      <c r="F44" s="24">
        <v>0.1</v>
      </c>
      <c r="G44" s="28">
        <v>37477.269999999997</v>
      </c>
      <c r="H44" s="28">
        <f t="shared" si="0"/>
        <v>4497.2723999999998</v>
      </c>
      <c r="I44" s="33"/>
      <c r="J44" s="33">
        <f t="shared" si="1"/>
        <v>0</v>
      </c>
      <c r="K44" s="29"/>
      <c r="L44" s="29">
        <f t="shared" si="2"/>
        <v>0</v>
      </c>
      <c r="M44" s="25"/>
      <c r="N44" s="30"/>
      <c r="O44" s="26"/>
      <c r="P44" s="27"/>
      <c r="Q44" s="21"/>
      <c r="R44" s="22"/>
      <c r="S44" s="11"/>
      <c r="T44" s="11"/>
      <c r="U44" s="11"/>
      <c r="V44" s="11"/>
    </row>
    <row r="45" spans="1:22" ht="75" x14ac:dyDescent="0.25">
      <c r="A45" s="24">
        <v>38</v>
      </c>
      <c r="B45" s="20" t="s">
        <v>86</v>
      </c>
      <c r="C45" s="34" t="s">
        <v>42</v>
      </c>
      <c r="D45" s="35" t="s">
        <v>71</v>
      </c>
      <c r="E45" s="23" t="s">
        <v>81</v>
      </c>
      <c r="F45" s="24">
        <v>28</v>
      </c>
      <c r="G45" s="28">
        <v>37477.269999999997</v>
      </c>
      <c r="H45" s="28">
        <f t="shared" si="0"/>
        <v>1259236.2719999996</v>
      </c>
      <c r="I45" s="33">
        <v>17500</v>
      </c>
      <c r="J45" s="33">
        <f t="shared" si="1"/>
        <v>490000</v>
      </c>
      <c r="K45" s="29"/>
      <c r="L45" s="29">
        <f t="shared" si="2"/>
        <v>0</v>
      </c>
      <c r="M45" s="25"/>
      <c r="N45" s="30"/>
      <c r="O45" s="26"/>
      <c r="P45" s="27"/>
      <c r="Q45" s="21"/>
      <c r="R45" s="22"/>
      <c r="S45" s="11"/>
      <c r="T45" s="11"/>
      <c r="U45" s="11"/>
      <c r="V45" s="11"/>
    </row>
    <row r="46" spans="1:22" ht="75" x14ac:dyDescent="0.25">
      <c r="A46" s="24">
        <v>39</v>
      </c>
      <c r="B46" s="20" t="s">
        <v>86</v>
      </c>
      <c r="C46" s="34" t="s">
        <v>42</v>
      </c>
      <c r="D46" s="35" t="s">
        <v>71</v>
      </c>
      <c r="E46" s="23" t="s">
        <v>81</v>
      </c>
      <c r="F46" s="24">
        <v>0.5</v>
      </c>
      <c r="G46" s="28">
        <v>37477.269999999997</v>
      </c>
      <c r="H46" s="28">
        <f t="shared" si="0"/>
        <v>22486.361999999997</v>
      </c>
      <c r="I46" s="33">
        <v>17500</v>
      </c>
      <c r="J46" s="33">
        <f t="shared" si="1"/>
        <v>8750</v>
      </c>
      <c r="K46" s="29"/>
      <c r="L46" s="29">
        <f t="shared" si="2"/>
        <v>0</v>
      </c>
      <c r="M46" s="25"/>
      <c r="N46" s="30"/>
      <c r="O46" s="26"/>
      <c r="P46" s="27"/>
      <c r="Q46" s="21"/>
      <c r="R46" s="22"/>
      <c r="S46" s="11"/>
      <c r="T46" s="11"/>
      <c r="U46" s="11"/>
      <c r="V46" s="11"/>
    </row>
    <row r="47" spans="1:22" ht="75" x14ac:dyDescent="0.25">
      <c r="A47" s="24">
        <v>40</v>
      </c>
      <c r="B47" s="20" t="s">
        <v>86</v>
      </c>
      <c r="C47" s="34" t="s">
        <v>42</v>
      </c>
      <c r="D47" s="35" t="s">
        <v>71</v>
      </c>
      <c r="E47" s="23" t="s">
        <v>81</v>
      </c>
      <c r="F47" s="24">
        <v>1.5</v>
      </c>
      <c r="G47" s="28">
        <v>37477.269999999997</v>
      </c>
      <c r="H47" s="28">
        <f t="shared" si="0"/>
        <v>67459.085999999996</v>
      </c>
      <c r="I47" s="33">
        <v>17500</v>
      </c>
      <c r="J47" s="33">
        <f t="shared" si="1"/>
        <v>26250</v>
      </c>
      <c r="K47" s="29"/>
      <c r="L47" s="29">
        <f t="shared" si="2"/>
        <v>0</v>
      </c>
      <c r="M47" s="25"/>
      <c r="N47" s="30"/>
      <c r="O47" s="26"/>
      <c r="P47" s="27"/>
      <c r="Q47" s="21"/>
      <c r="R47" s="22"/>
      <c r="S47" s="11"/>
      <c r="T47" s="11"/>
      <c r="U47" s="11"/>
      <c r="V47" s="11"/>
    </row>
    <row r="48" spans="1:22" ht="75" x14ac:dyDescent="0.25">
      <c r="A48" s="24">
        <v>41</v>
      </c>
      <c r="B48" s="20" t="s">
        <v>85</v>
      </c>
      <c r="C48" s="34" t="s">
        <v>42</v>
      </c>
      <c r="D48" s="35" t="s">
        <v>71</v>
      </c>
      <c r="E48" s="23" t="s">
        <v>81</v>
      </c>
      <c r="F48" s="24">
        <v>15</v>
      </c>
      <c r="G48" s="28">
        <v>37477.269999999997</v>
      </c>
      <c r="H48" s="28">
        <f t="shared" si="0"/>
        <v>674590.85999999987</v>
      </c>
      <c r="I48" s="33">
        <v>17500</v>
      </c>
      <c r="J48" s="33">
        <f t="shared" si="1"/>
        <v>262500</v>
      </c>
      <c r="K48" s="29"/>
      <c r="L48" s="29">
        <f t="shared" si="2"/>
        <v>0</v>
      </c>
      <c r="M48" s="25"/>
      <c r="N48" s="30"/>
      <c r="O48" s="26"/>
      <c r="P48" s="27"/>
      <c r="Q48" s="21"/>
      <c r="R48" s="22"/>
      <c r="S48" s="11"/>
      <c r="T48" s="11"/>
      <c r="U48" s="11"/>
      <c r="V48" s="11"/>
    </row>
    <row r="49" spans="1:22" ht="75" x14ac:dyDescent="0.25">
      <c r="A49" s="24">
        <v>42</v>
      </c>
      <c r="B49" s="20" t="s">
        <v>85</v>
      </c>
      <c r="C49" s="34" t="s">
        <v>42</v>
      </c>
      <c r="D49" s="35" t="s">
        <v>71</v>
      </c>
      <c r="E49" s="23" t="s">
        <v>81</v>
      </c>
      <c r="F49" s="24">
        <v>2</v>
      </c>
      <c r="G49" s="28">
        <v>37477.269999999997</v>
      </c>
      <c r="H49" s="28">
        <f t="shared" si="0"/>
        <v>89945.447999999989</v>
      </c>
      <c r="I49" s="33">
        <v>17500</v>
      </c>
      <c r="J49" s="33">
        <f t="shared" si="1"/>
        <v>35000</v>
      </c>
      <c r="K49" s="29"/>
      <c r="L49" s="29">
        <f t="shared" si="2"/>
        <v>0</v>
      </c>
      <c r="M49" s="25"/>
      <c r="N49" s="30"/>
      <c r="O49" s="26"/>
      <c r="P49" s="27"/>
      <c r="Q49" s="21"/>
      <c r="R49" s="22"/>
      <c r="S49" s="11"/>
      <c r="T49" s="11"/>
      <c r="U49" s="11"/>
      <c r="V49" s="11"/>
    </row>
    <row r="50" spans="1:22" ht="75" x14ac:dyDescent="0.25">
      <c r="A50" s="24">
        <v>43</v>
      </c>
      <c r="B50" s="20" t="s">
        <v>85</v>
      </c>
      <c r="C50" s="34" t="s">
        <v>42</v>
      </c>
      <c r="D50" s="35" t="s">
        <v>71</v>
      </c>
      <c r="E50" s="23" t="s">
        <v>81</v>
      </c>
      <c r="F50" s="24">
        <v>1</v>
      </c>
      <c r="G50" s="28">
        <v>37477.269999999997</v>
      </c>
      <c r="H50" s="28">
        <f t="shared" si="0"/>
        <v>44972.723999999995</v>
      </c>
      <c r="I50" s="33">
        <v>17500</v>
      </c>
      <c r="J50" s="33">
        <f t="shared" si="1"/>
        <v>17500</v>
      </c>
      <c r="K50" s="29"/>
      <c r="L50" s="29">
        <f t="shared" si="2"/>
        <v>0</v>
      </c>
      <c r="M50" s="25"/>
      <c r="N50" s="30"/>
      <c r="O50" s="26"/>
      <c r="P50" s="27"/>
      <c r="Q50" s="21"/>
      <c r="R50" s="22"/>
      <c r="S50" s="11"/>
      <c r="T50" s="11"/>
      <c r="U50" s="11"/>
      <c r="V50" s="11"/>
    </row>
    <row r="51" spans="1:22" ht="45" hidden="1" x14ac:dyDescent="0.25">
      <c r="A51" s="24">
        <v>44</v>
      </c>
      <c r="B51" s="20" t="s">
        <v>85</v>
      </c>
      <c r="C51" s="34" t="s">
        <v>43</v>
      </c>
      <c r="D51" s="35" t="s">
        <v>59</v>
      </c>
      <c r="E51" s="23" t="s">
        <v>82</v>
      </c>
      <c r="F51" s="24">
        <v>8</v>
      </c>
      <c r="G51" s="28">
        <v>1049.3699999999999</v>
      </c>
      <c r="H51" s="28">
        <f t="shared" si="0"/>
        <v>10073.951999999999</v>
      </c>
      <c r="I51" s="33"/>
      <c r="J51" s="33">
        <f t="shared" si="1"/>
        <v>0</v>
      </c>
      <c r="K51" s="29"/>
      <c r="L51" s="29">
        <f t="shared" si="2"/>
        <v>0</v>
      </c>
      <c r="M51" s="25"/>
      <c r="N51" s="30"/>
      <c r="O51" s="26"/>
      <c r="P51" s="27"/>
      <c r="Q51" s="21"/>
      <c r="R51" s="22"/>
      <c r="S51" s="11"/>
      <c r="T51" s="11"/>
      <c r="U51" s="11"/>
      <c r="V51" s="11"/>
    </row>
    <row r="52" spans="1:22" ht="30" hidden="1" x14ac:dyDescent="0.25">
      <c r="A52" s="24">
        <v>45</v>
      </c>
      <c r="B52" s="20" t="s">
        <v>85</v>
      </c>
      <c r="C52" s="34" t="s">
        <v>44</v>
      </c>
      <c r="D52" s="35" t="s">
        <v>44</v>
      </c>
      <c r="E52" s="23" t="s">
        <v>81</v>
      </c>
      <c r="F52" s="24">
        <v>10</v>
      </c>
      <c r="G52" s="28">
        <v>15740.45</v>
      </c>
      <c r="H52" s="28">
        <f t="shared" si="0"/>
        <v>188885.4</v>
      </c>
      <c r="I52" s="33"/>
      <c r="J52" s="33">
        <f t="shared" si="1"/>
        <v>0</v>
      </c>
      <c r="K52" s="29"/>
      <c r="L52" s="29">
        <f t="shared" si="2"/>
        <v>0</v>
      </c>
      <c r="M52" s="25"/>
      <c r="N52" s="30"/>
      <c r="O52" s="26"/>
      <c r="P52" s="27"/>
      <c r="Q52" s="21"/>
      <c r="R52" s="22"/>
      <c r="S52" s="11"/>
      <c r="T52" s="11"/>
      <c r="U52" s="11"/>
      <c r="V52" s="11"/>
    </row>
    <row r="53" spans="1:22" ht="30" hidden="1" x14ac:dyDescent="0.25">
      <c r="A53" s="24">
        <v>46</v>
      </c>
      <c r="B53" s="20" t="s">
        <v>85</v>
      </c>
      <c r="C53" s="34" t="s">
        <v>45</v>
      </c>
      <c r="D53" s="35" t="s">
        <v>45</v>
      </c>
      <c r="E53" s="23" t="s">
        <v>83</v>
      </c>
      <c r="F53" s="24">
        <v>7</v>
      </c>
      <c r="G53" s="28">
        <v>299.82</v>
      </c>
      <c r="H53" s="28">
        <f t="shared" si="0"/>
        <v>2518.4879999999998</v>
      </c>
      <c r="I53" s="33"/>
      <c r="J53" s="33">
        <f t="shared" si="1"/>
        <v>0</v>
      </c>
      <c r="K53" s="29"/>
      <c r="L53" s="29">
        <f t="shared" si="2"/>
        <v>0</v>
      </c>
      <c r="M53" s="25"/>
      <c r="N53" s="30"/>
      <c r="O53" s="26"/>
      <c r="P53" s="27"/>
      <c r="Q53" s="21"/>
      <c r="R53" s="22"/>
      <c r="S53" s="11"/>
      <c r="T53" s="11"/>
      <c r="U53" s="11"/>
      <c r="V53" s="11"/>
    </row>
    <row r="54" spans="1:22" ht="30" hidden="1" x14ac:dyDescent="0.25">
      <c r="A54" s="24">
        <v>47</v>
      </c>
      <c r="B54" s="20" t="s">
        <v>85</v>
      </c>
      <c r="C54" s="34" t="s">
        <v>46</v>
      </c>
      <c r="D54" s="35" t="s">
        <v>46</v>
      </c>
      <c r="E54" s="23" t="s">
        <v>83</v>
      </c>
      <c r="F54" s="24">
        <v>40</v>
      </c>
      <c r="G54" s="28">
        <v>157.4</v>
      </c>
      <c r="H54" s="28">
        <f t="shared" si="0"/>
        <v>7555.2</v>
      </c>
      <c r="I54" s="33"/>
      <c r="J54" s="33">
        <f t="shared" si="1"/>
        <v>0</v>
      </c>
      <c r="K54" s="29"/>
      <c r="L54" s="29">
        <f t="shared" si="2"/>
        <v>0</v>
      </c>
      <c r="M54" s="25"/>
      <c r="N54" s="30"/>
      <c r="O54" s="26"/>
      <c r="P54" s="27"/>
      <c r="Q54" s="21"/>
      <c r="R54" s="22"/>
      <c r="S54" s="11"/>
      <c r="T54" s="11"/>
      <c r="U54" s="11"/>
      <c r="V54" s="11"/>
    </row>
    <row r="55" spans="1:22" ht="75" hidden="1" x14ac:dyDescent="0.25">
      <c r="A55" s="24">
        <v>48</v>
      </c>
      <c r="B55" s="20" t="s">
        <v>85</v>
      </c>
      <c r="C55" s="34" t="s">
        <v>47</v>
      </c>
      <c r="D55" s="35" t="s">
        <v>72</v>
      </c>
      <c r="E55" s="23" t="s">
        <v>81</v>
      </c>
      <c r="F55" s="24">
        <v>0.5</v>
      </c>
      <c r="G55" s="28">
        <v>48144.800000000003</v>
      </c>
      <c r="H55" s="28">
        <f t="shared" si="0"/>
        <v>28886.880000000001</v>
      </c>
      <c r="I55" s="33"/>
      <c r="J55" s="33">
        <f t="shared" si="1"/>
        <v>0</v>
      </c>
      <c r="K55" s="29"/>
      <c r="L55" s="29">
        <f t="shared" si="2"/>
        <v>0</v>
      </c>
      <c r="M55" s="25"/>
      <c r="N55" s="30"/>
      <c r="O55" s="26"/>
      <c r="P55" s="27"/>
      <c r="Q55" s="21"/>
      <c r="R55" s="22"/>
      <c r="S55" s="11"/>
      <c r="T55" s="11"/>
      <c r="U55" s="11"/>
      <c r="V55" s="11"/>
    </row>
    <row r="56" spans="1:22" ht="60" hidden="1" x14ac:dyDescent="0.25">
      <c r="A56" s="24">
        <v>49</v>
      </c>
      <c r="B56" s="20" t="s">
        <v>85</v>
      </c>
      <c r="C56" s="34" t="s">
        <v>47</v>
      </c>
      <c r="D56" s="35" t="s">
        <v>73</v>
      </c>
      <c r="E56" s="23" t="s">
        <v>81</v>
      </c>
      <c r="F56" s="24">
        <v>1</v>
      </c>
      <c r="G56" s="28">
        <v>48144.800000000003</v>
      </c>
      <c r="H56" s="28">
        <f t="shared" si="0"/>
        <v>57773.760000000002</v>
      </c>
      <c r="I56" s="33"/>
      <c r="J56" s="33">
        <f t="shared" si="1"/>
        <v>0</v>
      </c>
      <c r="K56" s="29"/>
      <c r="L56" s="29">
        <f t="shared" si="2"/>
        <v>0</v>
      </c>
      <c r="M56" s="25"/>
      <c r="N56" s="30"/>
      <c r="O56" s="26"/>
      <c r="P56" s="27"/>
      <c r="Q56" s="21"/>
      <c r="R56" s="22"/>
      <c r="S56" s="11"/>
      <c r="T56" s="11"/>
      <c r="U56" s="11"/>
      <c r="V56" s="11"/>
    </row>
    <row r="57" spans="1:22" ht="75" hidden="1" x14ac:dyDescent="0.25">
      <c r="A57" s="24">
        <v>50</v>
      </c>
      <c r="B57" s="20" t="s">
        <v>85</v>
      </c>
      <c r="C57" s="34" t="s">
        <v>48</v>
      </c>
      <c r="D57" s="35" t="s">
        <v>74</v>
      </c>
      <c r="E57" s="23" t="s">
        <v>81</v>
      </c>
      <c r="F57" s="24">
        <v>4</v>
      </c>
      <c r="G57" s="28">
        <v>55389.9</v>
      </c>
      <c r="H57" s="28">
        <f t="shared" si="0"/>
        <v>265871.52</v>
      </c>
      <c r="I57" s="33"/>
      <c r="J57" s="33">
        <f t="shared" si="1"/>
        <v>0</v>
      </c>
      <c r="K57" s="29"/>
      <c r="L57" s="29">
        <f t="shared" si="2"/>
        <v>0</v>
      </c>
      <c r="M57" s="25"/>
      <c r="N57" s="30"/>
      <c r="O57" s="26"/>
      <c r="P57" s="27"/>
      <c r="Q57" s="21"/>
      <c r="R57" s="22"/>
      <c r="S57" s="11"/>
      <c r="T57" s="11"/>
      <c r="U57" s="11"/>
      <c r="V57" s="11"/>
    </row>
    <row r="58" spans="1:22" ht="75" hidden="1" x14ac:dyDescent="0.25">
      <c r="A58" s="24">
        <v>51</v>
      </c>
      <c r="B58" s="20" t="s">
        <v>86</v>
      </c>
      <c r="C58" s="34" t="s">
        <v>48</v>
      </c>
      <c r="D58" s="35" t="s">
        <v>74</v>
      </c>
      <c r="E58" s="23" t="s">
        <v>81</v>
      </c>
      <c r="F58" s="24">
        <v>7.4</v>
      </c>
      <c r="G58" s="28">
        <v>55389.9</v>
      </c>
      <c r="H58" s="28">
        <f t="shared" si="0"/>
        <v>491862.31199999998</v>
      </c>
      <c r="I58" s="33"/>
      <c r="J58" s="33">
        <f t="shared" si="1"/>
        <v>0</v>
      </c>
      <c r="K58" s="29"/>
      <c r="L58" s="29">
        <f t="shared" si="2"/>
        <v>0</v>
      </c>
      <c r="M58" s="25"/>
      <c r="N58" s="30"/>
      <c r="O58" s="26"/>
      <c r="P58" s="27"/>
      <c r="Q58" s="21"/>
      <c r="R58" s="22"/>
      <c r="S58" s="11"/>
      <c r="T58" s="11"/>
      <c r="U58" s="11"/>
      <c r="V58" s="11"/>
    </row>
    <row r="59" spans="1:22" ht="75" hidden="1" x14ac:dyDescent="0.25">
      <c r="A59" s="24">
        <v>52</v>
      </c>
      <c r="B59" s="20" t="s">
        <v>86</v>
      </c>
      <c r="C59" s="34" t="s">
        <v>48</v>
      </c>
      <c r="D59" s="35" t="s">
        <v>74</v>
      </c>
      <c r="E59" s="23" t="s">
        <v>81</v>
      </c>
      <c r="F59" s="24">
        <v>0.3</v>
      </c>
      <c r="G59" s="28">
        <v>55389.9</v>
      </c>
      <c r="H59" s="28">
        <f t="shared" si="0"/>
        <v>19940.364000000001</v>
      </c>
      <c r="I59" s="33"/>
      <c r="J59" s="33">
        <f t="shared" si="1"/>
        <v>0</v>
      </c>
      <c r="K59" s="29"/>
      <c r="L59" s="29">
        <f t="shared" si="2"/>
        <v>0</v>
      </c>
      <c r="M59" s="25"/>
      <c r="N59" s="30"/>
      <c r="O59" s="26"/>
      <c r="P59" s="27"/>
      <c r="Q59" s="21"/>
      <c r="R59" s="22"/>
      <c r="S59" s="11"/>
      <c r="T59" s="11"/>
      <c r="U59" s="11"/>
      <c r="V59" s="11"/>
    </row>
    <row r="60" spans="1:22" ht="135" hidden="1" x14ac:dyDescent="0.25">
      <c r="A60" s="24">
        <v>53</v>
      </c>
      <c r="B60" s="20" t="s">
        <v>85</v>
      </c>
      <c r="C60" s="34" t="s">
        <v>49</v>
      </c>
      <c r="D60" s="35" t="s">
        <v>75</v>
      </c>
      <c r="E60" s="23" t="s">
        <v>81</v>
      </c>
      <c r="F60" s="24">
        <v>0.1</v>
      </c>
      <c r="G60" s="28">
        <v>210886.08</v>
      </c>
      <c r="H60" s="28">
        <f t="shared" si="0"/>
        <v>25306.329600000001</v>
      </c>
      <c r="I60" s="33"/>
      <c r="J60" s="33">
        <f t="shared" si="1"/>
        <v>0</v>
      </c>
      <c r="K60" s="29"/>
      <c r="L60" s="29">
        <f t="shared" si="2"/>
        <v>0</v>
      </c>
      <c r="M60" s="25"/>
      <c r="N60" s="30"/>
      <c r="O60" s="26"/>
      <c r="P60" s="27"/>
      <c r="Q60" s="21"/>
      <c r="R60" s="22"/>
      <c r="S60" s="11"/>
      <c r="T60" s="11"/>
      <c r="U60" s="11"/>
      <c r="V60" s="11"/>
    </row>
    <row r="61" spans="1:22" ht="135" hidden="1" x14ac:dyDescent="0.25">
      <c r="A61" s="24">
        <v>54</v>
      </c>
      <c r="B61" s="20" t="s">
        <v>86</v>
      </c>
      <c r="C61" s="34" t="s">
        <v>50</v>
      </c>
      <c r="D61" s="35" t="s">
        <v>76</v>
      </c>
      <c r="E61" s="23" t="s">
        <v>81</v>
      </c>
      <c r="F61" s="24">
        <v>1</v>
      </c>
      <c r="G61" s="28">
        <v>55389.9</v>
      </c>
      <c r="H61" s="28">
        <f t="shared" si="0"/>
        <v>66467.88</v>
      </c>
      <c r="I61" s="33"/>
      <c r="J61" s="33">
        <f t="shared" si="1"/>
        <v>0</v>
      </c>
      <c r="K61" s="29"/>
      <c r="L61" s="29">
        <f t="shared" si="2"/>
        <v>0</v>
      </c>
      <c r="M61" s="25"/>
      <c r="N61" s="30"/>
      <c r="O61" s="26"/>
      <c r="P61" s="27"/>
      <c r="Q61" s="21"/>
      <c r="R61" s="22"/>
      <c r="S61" s="11"/>
      <c r="T61" s="11"/>
      <c r="U61" s="11"/>
      <c r="V61" s="11"/>
    </row>
    <row r="62" spans="1:22" ht="60" hidden="1" x14ac:dyDescent="0.25">
      <c r="A62" s="24">
        <v>55</v>
      </c>
      <c r="B62" s="20" t="s">
        <v>86</v>
      </c>
      <c r="C62" s="34" t="s">
        <v>47</v>
      </c>
      <c r="D62" s="35" t="s">
        <v>73</v>
      </c>
      <c r="E62" s="23" t="s">
        <v>81</v>
      </c>
      <c r="F62" s="24">
        <v>0.8</v>
      </c>
      <c r="G62" s="28">
        <v>48144.800000000003</v>
      </c>
      <c r="H62" s="28">
        <f t="shared" si="0"/>
        <v>46219.008000000002</v>
      </c>
      <c r="I62" s="33"/>
      <c r="J62" s="33">
        <f t="shared" si="1"/>
        <v>0</v>
      </c>
      <c r="K62" s="29"/>
      <c r="L62" s="29">
        <f t="shared" si="2"/>
        <v>0</v>
      </c>
      <c r="M62" s="25"/>
      <c r="N62" s="30"/>
      <c r="O62" s="26"/>
      <c r="P62" s="27"/>
      <c r="Q62" s="21"/>
      <c r="R62" s="22"/>
      <c r="S62" s="11"/>
      <c r="T62" s="11"/>
      <c r="U62" s="11"/>
      <c r="V62" s="11"/>
    </row>
    <row r="63" spans="1:22" ht="60" hidden="1" x14ac:dyDescent="0.25">
      <c r="A63" s="24">
        <v>56</v>
      </c>
      <c r="B63" s="20" t="s">
        <v>86</v>
      </c>
      <c r="C63" s="34" t="s">
        <v>47</v>
      </c>
      <c r="D63" s="35" t="s">
        <v>73</v>
      </c>
      <c r="E63" s="23" t="s">
        <v>81</v>
      </c>
      <c r="F63" s="24">
        <v>0.5</v>
      </c>
      <c r="G63" s="28">
        <v>48144.800000000003</v>
      </c>
      <c r="H63" s="28">
        <f t="shared" si="0"/>
        <v>28886.880000000001</v>
      </c>
      <c r="I63" s="33"/>
      <c r="J63" s="33">
        <f t="shared" si="1"/>
        <v>0</v>
      </c>
      <c r="K63" s="29"/>
      <c r="L63" s="29">
        <f t="shared" si="2"/>
        <v>0</v>
      </c>
      <c r="M63" s="25"/>
      <c r="N63" s="30"/>
      <c r="O63" s="26"/>
      <c r="P63" s="27"/>
      <c r="Q63" s="21"/>
      <c r="R63" s="22"/>
      <c r="S63" s="11"/>
      <c r="T63" s="11"/>
      <c r="U63" s="11"/>
      <c r="V63" s="11"/>
    </row>
    <row r="64" spans="1:22" ht="60" hidden="1" x14ac:dyDescent="0.25">
      <c r="A64" s="24">
        <v>57</v>
      </c>
      <c r="B64" s="20" t="s">
        <v>86</v>
      </c>
      <c r="C64" s="34" t="s">
        <v>47</v>
      </c>
      <c r="D64" s="35" t="s">
        <v>73</v>
      </c>
      <c r="E64" s="23" t="s">
        <v>81</v>
      </c>
      <c r="F64" s="24">
        <v>0.3</v>
      </c>
      <c r="G64" s="28">
        <v>48144.800000000003</v>
      </c>
      <c r="H64" s="28">
        <f t="shared" si="0"/>
        <v>17332.128000000001</v>
      </c>
      <c r="I64" s="33"/>
      <c r="J64" s="33">
        <f t="shared" si="1"/>
        <v>0</v>
      </c>
      <c r="K64" s="29"/>
      <c r="L64" s="29">
        <f t="shared" si="2"/>
        <v>0</v>
      </c>
      <c r="M64" s="25"/>
      <c r="N64" s="30"/>
      <c r="O64" s="26"/>
      <c r="P64" s="27"/>
      <c r="Q64" s="21"/>
      <c r="R64" s="22"/>
      <c r="S64" s="11"/>
      <c r="T64" s="11"/>
      <c r="U64" s="11"/>
      <c r="V64" s="11"/>
    </row>
    <row r="65" spans="1:22" ht="60" hidden="1" x14ac:dyDescent="0.25">
      <c r="A65" s="24">
        <v>58</v>
      </c>
      <c r="B65" s="20" t="s">
        <v>86</v>
      </c>
      <c r="C65" s="34" t="s">
        <v>47</v>
      </c>
      <c r="D65" s="35" t="s">
        <v>73</v>
      </c>
      <c r="E65" s="23" t="s">
        <v>81</v>
      </c>
      <c r="F65" s="24">
        <v>0.2</v>
      </c>
      <c r="G65" s="28">
        <v>48144.800000000003</v>
      </c>
      <c r="H65" s="28">
        <f t="shared" si="0"/>
        <v>11554.752</v>
      </c>
      <c r="I65" s="33"/>
      <c r="J65" s="33">
        <f t="shared" si="1"/>
        <v>0</v>
      </c>
      <c r="K65" s="29"/>
      <c r="L65" s="29">
        <f t="shared" si="2"/>
        <v>0</v>
      </c>
      <c r="M65" s="25"/>
      <c r="N65" s="30"/>
      <c r="O65" s="26"/>
      <c r="P65" s="27"/>
      <c r="Q65" s="21"/>
      <c r="R65" s="22"/>
      <c r="S65" s="11"/>
      <c r="T65" s="11"/>
      <c r="U65" s="11"/>
      <c r="V65" s="11"/>
    </row>
    <row r="66" spans="1:22" ht="60" hidden="1" x14ac:dyDescent="0.25">
      <c r="A66" s="24">
        <v>59</v>
      </c>
      <c r="B66" s="20" t="s">
        <v>86</v>
      </c>
      <c r="C66" s="34" t="s">
        <v>47</v>
      </c>
      <c r="D66" s="35" t="s">
        <v>73</v>
      </c>
      <c r="E66" s="23" t="s">
        <v>81</v>
      </c>
      <c r="F66" s="24">
        <v>0.3</v>
      </c>
      <c r="G66" s="28">
        <v>48144.800000000003</v>
      </c>
      <c r="H66" s="28">
        <f t="shared" si="0"/>
        <v>17332.128000000001</v>
      </c>
      <c r="I66" s="33"/>
      <c r="J66" s="33">
        <f t="shared" si="1"/>
        <v>0</v>
      </c>
      <c r="K66" s="29"/>
      <c r="L66" s="29">
        <f t="shared" si="2"/>
        <v>0</v>
      </c>
      <c r="M66" s="25"/>
      <c r="N66" s="30"/>
      <c r="O66" s="26"/>
      <c r="P66" s="27"/>
      <c r="Q66" s="21"/>
      <c r="R66" s="22"/>
      <c r="S66" s="11"/>
      <c r="T66" s="11"/>
      <c r="U66" s="11"/>
      <c r="V66" s="11"/>
    </row>
    <row r="67" spans="1:22" ht="60" hidden="1" x14ac:dyDescent="0.25">
      <c r="A67" s="24">
        <v>60</v>
      </c>
      <c r="B67" s="20" t="s">
        <v>87</v>
      </c>
      <c r="C67" s="34" t="s">
        <v>47</v>
      </c>
      <c r="D67" s="35" t="s">
        <v>73</v>
      </c>
      <c r="E67" s="23" t="s">
        <v>81</v>
      </c>
      <c r="F67" s="24">
        <v>49</v>
      </c>
      <c r="G67" s="28">
        <v>48144.800000000003</v>
      </c>
      <c r="H67" s="28">
        <f t="shared" si="0"/>
        <v>2830914.24</v>
      </c>
      <c r="I67" s="33"/>
      <c r="J67" s="33">
        <f t="shared" si="1"/>
        <v>0</v>
      </c>
      <c r="K67" s="29"/>
      <c r="L67" s="29">
        <f t="shared" si="2"/>
        <v>0</v>
      </c>
      <c r="M67" s="25"/>
      <c r="N67" s="30"/>
      <c r="O67" s="26"/>
      <c r="P67" s="27"/>
      <c r="Q67" s="21"/>
      <c r="R67" s="22"/>
      <c r="S67" s="11"/>
      <c r="T67" s="11"/>
      <c r="U67" s="11"/>
      <c r="V67" s="11"/>
    </row>
    <row r="68" spans="1:22" ht="60" hidden="1" x14ac:dyDescent="0.25">
      <c r="A68" s="24">
        <v>61</v>
      </c>
      <c r="B68" s="20" t="s">
        <v>87</v>
      </c>
      <c r="C68" s="34" t="s">
        <v>47</v>
      </c>
      <c r="D68" s="35" t="s">
        <v>73</v>
      </c>
      <c r="E68" s="23" t="s">
        <v>81</v>
      </c>
      <c r="F68" s="24">
        <v>0.49</v>
      </c>
      <c r="G68" s="28">
        <v>48144.800000000003</v>
      </c>
      <c r="H68" s="28">
        <f t="shared" si="0"/>
        <v>28309.142400000001</v>
      </c>
      <c r="I68" s="33"/>
      <c r="J68" s="33">
        <f t="shared" si="1"/>
        <v>0</v>
      </c>
      <c r="K68" s="29"/>
      <c r="L68" s="29">
        <f t="shared" si="2"/>
        <v>0</v>
      </c>
      <c r="M68" s="25"/>
      <c r="N68" s="30"/>
      <c r="O68" s="26"/>
      <c r="P68" s="27"/>
      <c r="Q68" s="21"/>
      <c r="R68" s="22"/>
      <c r="S68" s="11"/>
      <c r="T68" s="11"/>
      <c r="U68" s="11"/>
      <c r="V68" s="11"/>
    </row>
    <row r="69" spans="1:22" ht="60" hidden="1" x14ac:dyDescent="0.25">
      <c r="A69" s="24">
        <v>62</v>
      </c>
      <c r="B69" s="20" t="s">
        <v>87</v>
      </c>
      <c r="C69" s="34" t="s">
        <v>47</v>
      </c>
      <c r="D69" s="35" t="s">
        <v>73</v>
      </c>
      <c r="E69" s="23" t="s">
        <v>81</v>
      </c>
      <c r="F69" s="24">
        <v>0.38</v>
      </c>
      <c r="G69" s="28">
        <v>48144.800000000003</v>
      </c>
      <c r="H69" s="28">
        <f t="shared" si="0"/>
        <v>21954.0288</v>
      </c>
      <c r="I69" s="33"/>
      <c r="J69" s="33">
        <f t="shared" si="1"/>
        <v>0</v>
      </c>
      <c r="K69" s="29"/>
      <c r="L69" s="29">
        <f t="shared" si="2"/>
        <v>0</v>
      </c>
      <c r="M69" s="25"/>
      <c r="N69" s="30"/>
      <c r="O69" s="26"/>
      <c r="P69" s="27"/>
      <c r="Q69" s="21"/>
      <c r="R69" s="22"/>
      <c r="S69" s="11"/>
      <c r="T69" s="11"/>
      <c r="U69" s="11"/>
      <c r="V69" s="11"/>
    </row>
    <row r="70" spans="1:22" ht="60" hidden="1" x14ac:dyDescent="0.25">
      <c r="A70" s="24">
        <v>63</v>
      </c>
      <c r="B70" s="20" t="s">
        <v>85</v>
      </c>
      <c r="C70" s="34" t="s">
        <v>51</v>
      </c>
      <c r="D70" s="35" t="s">
        <v>77</v>
      </c>
      <c r="E70" s="23" t="s">
        <v>81</v>
      </c>
      <c r="F70" s="24">
        <v>0.5</v>
      </c>
      <c r="G70" s="28">
        <v>47029.47</v>
      </c>
      <c r="H70" s="28">
        <f t="shared" si="0"/>
        <v>28217.682000000001</v>
      </c>
      <c r="I70" s="33"/>
      <c r="J70" s="33">
        <f t="shared" si="1"/>
        <v>0</v>
      </c>
      <c r="K70" s="29"/>
      <c r="L70" s="29">
        <f t="shared" si="2"/>
        <v>0</v>
      </c>
      <c r="M70" s="25"/>
      <c r="N70" s="30"/>
      <c r="O70" s="26"/>
      <c r="P70" s="27"/>
      <c r="Q70" s="21"/>
      <c r="R70" s="22"/>
      <c r="S70" s="11"/>
      <c r="T70" s="11"/>
      <c r="U70" s="11"/>
      <c r="V70" s="11"/>
    </row>
    <row r="71" spans="1:22" ht="60" hidden="1" x14ac:dyDescent="0.25">
      <c r="A71" s="24">
        <v>64</v>
      </c>
      <c r="B71" s="20" t="s">
        <v>86</v>
      </c>
      <c r="C71" s="34" t="s">
        <v>51</v>
      </c>
      <c r="D71" s="35" t="s">
        <v>77</v>
      </c>
      <c r="E71" s="23" t="s">
        <v>81</v>
      </c>
      <c r="F71" s="24">
        <v>2</v>
      </c>
      <c r="G71" s="28">
        <v>47029.47</v>
      </c>
      <c r="H71" s="28">
        <f t="shared" si="0"/>
        <v>112870.728</v>
      </c>
      <c r="I71" s="33"/>
      <c r="J71" s="33">
        <f t="shared" si="1"/>
        <v>0</v>
      </c>
      <c r="K71" s="29"/>
      <c r="L71" s="29">
        <f t="shared" si="2"/>
        <v>0</v>
      </c>
      <c r="M71" s="25"/>
      <c r="N71" s="30"/>
      <c r="O71" s="26"/>
      <c r="P71" s="27"/>
      <c r="Q71" s="21"/>
      <c r="R71" s="22"/>
      <c r="S71" s="11"/>
      <c r="T71" s="11"/>
      <c r="U71" s="11"/>
      <c r="V71" s="11"/>
    </row>
    <row r="72" spans="1:22" ht="60" hidden="1" x14ac:dyDescent="0.25">
      <c r="A72" s="24">
        <v>65</v>
      </c>
      <c r="B72" s="20" t="s">
        <v>86</v>
      </c>
      <c r="C72" s="34" t="s">
        <v>51</v>
      </c>
      <c r="D72" s="35" t="s">
        <v>77</v>
      </c>
      <c r="E72" s="23" t="s">
        <v>81</v>
      </c>
      <c r="F72" s="24">
        <v>2</v>
      </c>
      <c r="G72" s="28">
        <v>47029.47</v>
      </c>
      <c r="H72" s="28">
        <f t="shared" si="0"/>
        <v>112870.728</v>
      </c>
      <c r="I72" s="33"/>
      <c r="J72" s="33">
        <f t="shared" si="1"/>
        <v>0</v>
      </c>
      <c r="K72" s="29"/>
      <c r="L72" s="29">
        <f t="shared" si="2"/>
        <v>0</v>
      </c>
      <c r="M72" s="25"/>
      <c r="N72" s="30"/>
      <c r="O72" s="26"/>
      <c r="P72" s="27"/>
      <c r="Q72" s="21"/>
      <c r="R72" s="22"/>
      <c r="S72" s="11"/>
      <c r="T72" s="11"/>
      <c r="U72" s="11"/>
      <c r="V72" s="11"/>
    </row>
    <row r="73" spans="1:22" ht="60" hidden="1" x14ac:dyDescent="0.25">
      <c r="A73" s="24">
        <v>66</v>
      </c>
      <c r="B73" s="20" t="s">
        <v>87</v>
      </c>
      <c r="C73" s="34" t="s">
        <v>52</v>
      </c>
      <c r="D73" s="35" t="s">
        <v>77</v>
      </c>
      <c r="E73" s="23" t="s">
        <v>81</v>
      </c>
      <c r="F73" s="24">
        <v>0.43</v>
      </c>
      <c r="G73" s="28">
        <v>54136.67</v>
      </c>
      <c r="H73" s="28">
        <f t="shared" ref="H73:H80" si="3">(G73*F73)*1.2</f>
        <v>27934.521719999997</v>
      </c>
      <c r="I73" s="33"/>
      <c r="J73" s="33">
        <f t="shared" ref="J73:J80" si="4">ROUND(F73*I73,2)</f>
        <v>0</v>
      </c>
      <c r="K73" s="29"/>
      <c r="L73" s="29">
        <f t="shared" ref="L73:L80" si="5">ROUND(K73*F73,2)</f>
        <v>0</v>
      </c>
      <c r="M73" s="25"/>
      <c r="N73" s="30"/>
      <c r="O73" s="26"/>
      <c r="P73" s="27"/>
      <c r="Q73" s="21"/>
      <c r="R73" s="22"/>
      <c r="S73" s="11"/>
      <c r="T73" s="11"/>
      <c r="U73" s="11"/>
      <c r="V73" s="11"/>
    </row>
    <row r="74" spans="1:22" ht="120" hidden="1" x14ac:dyDescent="0.25">
      <c r="A74" s="24">
        <v>67</v>
      </c>
      <c r="B74" s="20" t="s">
        <v>85</v>
      </c>
      <c r="C74" s="34" t="s">
        <v>53</v>
      </c>
      <c r="D74" s="35" t="s">
        <v>78</v>
      </c>
      <c r="E74" s="23" t="s">
        <v>84</v>
      </c>
      <c r="F74" s="24">
        <v>10</v>
      </c>
      <c r="G74" s="28">
        <v>4653.18</v>
      </c>
      <c r="H74" s="28">
        <f t="shared" si="3"/>
        <v>55838.16</v>
      </c>
      <c r="I74" s="33"/>
      <c r="J74" s="33">
        <f t="shared" si="4"/>
        <v>0</v>
      </c>
      <c r="K74" s="29"/>
      <c r="L74" s="29">
        <f t="shared" si="5"/>
        <v>0</v>
      </c>
      <c r="M74" s="25"/>
      <c r="N74" s="30"/>
      <c r="O74" s="26"/>
      <c r="P74" s="27"/>
      <c r="Q74" s="21"/>
      <c r="R74" s="22"/>
      <c r="S74" s="11"/>
      <c r="T74" s="11"/>
      <c r="U74" s="11"/>
      <c r="V74" s="11"/>
    </row>
    <row r="75" spans="1:22" ht="60" hidden="1" x14ac:dyDescent="0.25">
      <c r="A75" s="24">
        <v>68</v>
      </c>
      <c r="B75" s="20" t="s">
        <v>86</v>
      </c>
      <c r="C75" s="34" t="s">
        <v>54</v>
      </c>
      <c r="D75" s="35" t="s">
        <v>79</v>
      </c>
      <c r="E75" s="23" t="s">
        <v>81</v>
      </c>
      <c r="F75" s="24">
        <v>0.24</v>
      </c>
      <c r="G75" s="28">
        <v>52520.639999999999</v>
      </c>
      <c r="H75" s="28">
        <f t="shared" si="3"/>
        <v>15125.944319999999</v>
      </c>
      <c r="I75" s="33"/>
      <c r="J75" s="33">
        <f t="shared" si="4"/>
        <v>0</v>
      </c>
      <c r="K75" s="29"/>
      <c r="L75" s="29">
        <f t="shared" si="5"/>
        <v>0</v>
      </c>
      <c r="M75" s="25"/>
      <c r="N75" s="30"/>
      <c r="O75" s="26"/>
      <c r="P75" s="27"/>
      <c r="Q75" s="21"/>
      <c r="R75" s="22"/>
      <c r="S75" s="11"/>
      <c r="T75" s="11"/>
      <c r="U75" s="11"/>
      <c r="V75" s="11"/>
    </row>
    <row r="76" spans="1:22" ht="60" hidden="1" x14ac:dyDescent="0.25">
      <c r="A76" s="24">
        <v>69</v>
      </c>
      <c r="B76" s="20" t="s">
        <v>85</v>
      </c>
      <c r="C76" s="34" t="s">
        <v>54</v>
      </c>
      <c r="D76" s="35" t="s">
        <v>79</v>
      </c>
      <c r="E76" s="23" t="s">
        <v>81</v>
      </c>
      <c r="F76" s="24">
        <v>1</v>
      </c>
      <c r="G76" s="28">
        <v>52520.639999999999</v>
      </c>
      <c r="H76" s="28">
        <f t="shared" si="3"/>
        <v>63024.767999999996</v>
      </c>
      <c r="I76" s="33"/>
      <c r="J76" s="33">
        <f t="shared" si="4"/>
        <v>0</v>
      </c>
      <c r="K76" s="29"/>
      <c r="L76" s="29">
        <f t="shared" si="5"/>
        <v>0</v>
      </c>
      <c r="M76" s="25"/>
      <c r="N76" s="30"/>
      <c r="O76" s="26"/>
      <c r="P76" s="27"/>
      <c r="Q76" s="21"/>
      <c r="R76" s="22"/>
      <c r="S76" s="11"/>
      <c r="T76" s="11"/>
      <c r="U76" s="11"/>
      <c r="V76" s="11"/>
    </row>
    <row r="77" spans="1:22" ht="60" hidden="1" x14ac:dyDescent="0.25">
      <c r="A77" s="24">
        <v>70</v>
      </c>
      <c r="B77" s="20" t="s">
        <v>86</v>
      </c>
      <c r="C77" s="34" t="s">
        <v>54</v>
      </c>
      <c r="D77" s="35" t="s">
        <v>79</v>
      </c>
      <c r="E77" s="23" t="s">
        <v>81</v>
      </c>
      <c r="F77" s="24">
        <v>0.21</v>
      </c>
      <c r="G77" s="28">
        <v>52520.639999999999</v>
      </c>
      <c r="H77" s="28">
        <f t="shared" si="3"/>
        <v>13235.201279999999</v>
      </c>
      <c r="I77" s="33"/>
      <c r="J77" s="33">
        <f t="shared" si="4"/>
        <v>0</v>
      </c>
      <c r="K77" s="29"/>
      <c r="L77" s="29">
        <f t="shared" si="5"/>
        <v>0</v>
      </c>
      <c r="M77" s="25"/>
      <c r="N77" s="30"/>
      <c r="O77" s="26"/>
      <c r="P77" s="27"/>
      <c r="Q77" s="21"/>
      <c r="R77" s="22"/>
      <c r="S77" s="11"/>
      <c r="T77" s="11"/>
      <c r="U77" s="11"/>
      <c r="V77" s="11"/>
    </row>
    <row r="78" spans="1:22" ht="60" hidden="1" x14ac:dyDescent="0.25">
      <c r="A78" s="24">
        <v>71</v>
      </c>
      <c r="B78" s="20" t="s">
        <v>85</v>
      </c>
      <c r="C78" s="34" t="s">
        <v>55</v>
      </c>
      <c r="D78" s="35" t="s">
        <v>80</v>
      </c>
      <c r="E78" s="23" t="s">
        <v>81</v>
      </c>
      <c r="F78" s="24">
        <v>0.5</v>
      </c>
      <c r="G78" s="28">
        <v>48745.93</v>
      </c>
      <c r="H78" s="28">
        <f t="shared" si="3"/>
        <v>29247.558000000001</v>
      </c>
      <c r="I78" s="33"/>
      <c r="J78" s="33">
        <f t="shared" si="4"/>
        <v>0</v>
      </c>
      <c r="K78" s="29"/>
      <c r="L78" s="29">
        <f t="shared" si="5"/>
        <v>0</v>
      </c>
      <c r="M78" s="25"/>
      <c r="N78" s="30"/>
      <c r="O78" s="26"/>
      <c r="P78" s="27"/>
      <c r="Q78" s="21"/>
      <c r="R78" s="22"/>
      <c r="S78" s="11"/>
      <c r="T78" s="11"/>
      <c r="U78" s="11"/>
      <c r="V78" s="11"/>
    </row>
    <row r="79" spans="1:22" ht="60" hidden="1" x14ac:dyDescent="0.25">
      <c r="A79" s="24">
        <v>72</v>
      </c>
      <c r="B79" s="20" t="s">
        <v>85</v>
      </c>
      <c r="C79" s="34" t="s">
        <v>55</v>
      </c>
      <c r="D79" s="35" t="s">
        <v>80</v>
      </c>
      <c r="E79" s="23" t="s">
        <v>81</v>
      </c>
      <c r="F79" s="24">
        <v>1</v>
      </c>
      <c r="G79" s="28">
        <v>48745.93</v>
      </c>
      <c r="H79" s="28">
        <f t="shared" si="3"/>
        <v>58495.116000000002</v>
      </c>
      <c r="I79" s="33"/>
      <c r="J79" s="33">
        <f t="shared" si="4"/>
        <v>0</v>
      </c>
      <c r="K79" s="29"/>
      <c r="L79" s="29">
        <f t="shared" si="5"/>
        <v>0</v>
      </c>
      <c r="M79" s="25"/>
      <c r="N79" s="30"/>
      <c r="O79" s="26"/>
      <c r="P79" s="27"/>
      <c r="Q79" s="21"/>
      <c r="R79" s="22"/>
      <c r="S79" s="11"/>
      <c r="T79" s="11"/>
      <c r="U79" s="11"/>
      <c r="V79" s="11"/>
    </row>
    <row r="80" spans="1:22" ht="60" hidden="1" x14ac:dyDescent="0.25">
      <c r="A80" s="24">
        <v>73</v>
      </c>
      <c r="B80" s="20" t="s">
        <v>86</v>
      </c>
      <c r="C80" s="44" t="s">
        <v>55</v>
      </c>
      <c r="D80" s="35" t="s">
        <v>80</v>
      </c>
      <c r="E80" s="23" t="s">
        <v>81</v>
      </c>
      <c r="F80" s="24">
        <v>0.9</v>
      </c>
      <c r="G80" s="28">
        <v>48745.93</v>
      </c>
      <c r="H80" s="28">
        <f t="shared" si="3"/>
        <v>52645.604399999997</v>
      </c>
      <c r="I80" s="33"/>
      <c r="J80" s="33">
        <f t="shared" si="4"/>
        <v>0</v>
      </c>
      <c r="K80" s="29"/>
      <c r="L80" s="29">
        <f t="shared" si="5"/>
        <v>0</v>
      </c>
      <c r="M80" s="25"/>
      <c r="N80" s="30"/>
      <c r="O80" s="26"/>
      <c r="P80" s="27"/>
      <c r="Q80" s="21"/>
      <c r="R80" s="22"/>
      <c r="S80" s="11"/>
      <c r="T80" s="11"/>
      <c r="U80" s="11"/>
      <c r="V80" s="11"/>
    </row>
    <row r="81" spans="4:22" ht="15.6" hidden="1" customHeight="1" x14ac:dyDescent="0.25">
      <c r="H81" s="12">
        <f>ROUND(SUM(H8:H80),2)</f>
        <v>9729105.3300000001</v>
      </c>
      <c r="I81" s="13"/>
      <c r="J81" s="14">
        <f>SUM(J8:J80)</f>
        <v>1501675</v>
      </c>
      <c r="K81" s="15"/>
      <c r="L81" s="16">
        <f>SUM(L8:L80)</f>
        <v>0</v>
      </c>
      <c r="N81" s="18"/>
      <c r="S81" s="17"/>
      <c r="T81" s="17"/>
      <c r="U81" s="17"/>
      <c r="V81" s="17"/>
    </row>
    <row r="82" spans="4:22" x14ac:dyDescent="0.25">
      <c r="D82" s="36"/>
      <c r="N82"/>
    </row>
  </sheetData>
  <autoFilter ref="A7:R81">
    <filterColumn colId="1">
      <filters>
        <filter val="ЯНАО, г. Надым"/>
        <filter val="ЯНАО, п. Пангоды"/>
      </filters>
    </filterColumn>
    <filterColumn colId="8">
      <customFilters>
        <customFilter operator="notEqual" val=" "/>
      </customFilters>
    </filterColumn>
  </autoFilter>
  <mergeCells count="11">
    <mergeCell ref="G6:H6"/>
    <mergeCell ref="I6:J6"/>
    <mergeCell ref="K6:L6"/>
    <mergeCell ref="A1:B1"/>
    <mergeCell ref="A2:B2"/>
    <mergeCell ref="A3:B3"/>
    <mergeCell ref="A4:B4"/>
    <mergeCell ref="C1:R1"/>
    <mergeCell ref="C2:R2"/>
    <mergeCell ref="C3:R3"/>
    <mergeCell ref="C4:R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Лот</vt:lpstr>
      <vt:lpstr>Лот!_FilterDatabase_0</vt:lpstr>
      <vt:lpstr>Лот!_FilterDatabase_0_0</vt:lpstr>
      <vt:lpstr>Лот!_FilterDatabase_0_0_0</vt:lpstr>
      <vt:lpstr>Лот!FilterDatabase_0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Юданов Антон Викторович</dc:creator>
  <cp:lastModifiedBy>Чеботарев Денис Леонидович</cp:lastModifiedBy>
  <cp:revision>0</cp:revision>
  <dcterms:created xsi:type="dcterms:W3CDTF">2006-09-28T05:33:49Z</dcterms:created>
  <dcterms:modified xsi:type="dcterms:W3CDTF">2023-02-02T09:39:47Z</dcterms:modified>
  <dc:language>ru-RU</dc:language>
</cp:coreProperties>
</file>