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5" windowWidth="14805" windowHeight="8010"/>
  </bookViews>
  <sheets>
    <sheet name="Лист1" sheetId="1" r:id="rId1"/>
    <sheet name="Лист2" sheetId="2" r:id="rId2"/>
    <sheet name="Лист3" sheetId="3" r:id="rId3"/>
  </sheets>
  <calcPr calcId="145621"/>
</workbook>
</file>

<file path=xl/calcChain.xml><?xml version="1.0" encoding="utf-8"?>
<calcChain xmlns="http://schemas.openxmlformats.org/spreadsheetml/2006/main">
  <c r="F90" i="1" l="1"/>
  <c r="G90" i="1" s="1"/>
  <c r="F94" i="1"/>
  <c r="G94" i="1" s="1"/>
  <c r="G78" i="1"/>
  <c r="F86" i="1"/>
  <c r="G86" i="1" s="1"/>
  <c r="E81" i="1"/>
  <c r="D81" i="1"/>
  <c r="F82" i="1"/>
  <c r="G82" i="1" s="1"/>
  <c r="F78" i="1"/>
  <c r="D78" i="1" s="1"/>
  <c r="D77" i="1"/>
  <c r="E77" i="1"/>
  <c r="F74" i="1"/>
  <c r="E69" i="1"/>
  <c r="D69" i="1"/>
  <c r="F70" i="1"/>
  <c r="D70" i="1" s="1"/>
  <c r="E62" i="1"/>
  <c r="E63" i="1"/>
  <c r="E64" i="1"/>
  <c r="E65" i="1"/>
  <c r="D62" i="1"/>
  <c r="D63" i="1"/>
  <c r="D64" i="1"/>
  <c r="D65" i="1"/>
  <c r="F66" i="1"/>
  <c r="G66" i="1" s="1"/>
  <c r="F59" i="1"/>
  <c r="G59" i="1" s="1"/>
  <c r="D58" i="1"/>
  <c r="D56" i="1"/>
  <c r="D57" i="1"/>
  <c r="F53" i="1"/>
  <c r="G53" i="1" s="1"/>
  <c r="D49" i="1"/>
  <c r="D50" i="1"/>
  <c r="D51" i="1"/>
  <c r="D52" i="1"/>
  <c r="E49" i="1"/>
  <c r="E50" i="1"/>
  <c r="E51" i="1"/>
  <c r="E52" i="1"/>
  <c r="F46" i="1"/>
  <c r="G46" i="1" s="1"/>
  <c r="D38" i="1"/>
  <c r="D39" i="1"/>
  <c r="D40" i="1"/>
  <c r="D41" i="1"/>
  <c r="E38" i="1"/>
  <c r="E39" i="1"/>
  <c r="E40" i="1"/>
  <c r="E41" i="1"/>
  <c r="F42" i="1"/>
  <c r="G42" i="1" s="1"/>
  <c r="F35" i="1"/>
  <c r="G35" i="1" s="1"/>
  <c r="E30" i="1"/>
  <c r="E31" i="1"/>
  <c r="E32" i="1"/>
  <c r="E33" i="1"/>
  <c r="E34" i="1"/>
  <c r="D30" i="1"/>
  <c r="D31" i="1"/>
  <c r="D32" i="1"/>
  <c r="D33" i="1"/>
  <c r="D34" i="1"/>
  <c r="E4" i="1"/>
  <c r="F27" i="1"/>
  <c r="D27" i="1" s="1"/>
  <c r="D5" i="1"/>
  <c r="D6" i="1"/>
  <c r="D7" i="1"/>
  <c r="D8" i="1"/>
  <c r="D9" i="1"/>
  <c r="D10" i="1"/>
  <c r="D11" i="1"/>
  <c r="D12" i="1"/>
  <c r="D13" i="1"/>
  <c r="D14" i="1"/>
  <c r="D15" i="1"/>
  <c r="D16" i="1"/>
  <c r="D17" i="1"/>
  <c r="D18" i="1"/>
  <c r="D19" i="1"/>
  <c r="D20" i="1"/>
  <c r="D21" i="1"/>
  <c r="D22" i="1"/>
  <c r="D23" i="1"/>
  <c r="D24" i="1"/>
  <c r="D25" i="1"/>
  <c r="D26" i="1"/>
  <c r="E5" i="1"/>
  <c r="E6" i="1"/>
  <c r="E7" i="1"/>
  <c r="E8" i="1"/>
  <c r="E9" i="1"/>
  <c r="E10" i="1"/>
  <c r="E11" i="1"/>
  <c r="E12" i="1"/>
  <c r="E13" i="1"/>
  <c r="E14" i="1"/>
  <c r="E15" i="1"/>
  <c r="E16" i="1"/>
  <c r="E17" i="1"/>
  <c r="E18" i="1"/>
  <c r="E19" i="1"/>
  <c r="E20" i="1"/>
  <c r="E21" i="1"/>
  <c r="E22" i="1"/>
  <c r="E23" i="1"/>
  <c r="E24" i="1"/>
  <c r="E25" i="1"/>
  <c r="E26" i="1"/>
  <c r="D4" i="1"/>
  <c r="D82" i="1" l="1"/>
  <c r="G70" i="1"/>
  <c r="E70" i="1"/>
  <c r="D66" i="1"/>
  <c r="D42" i="1"/>
  <c r="G27" i="1"/>
  <c r="C96" i="1" s="1"/>
  <c r="E82" i="1"/>
  <c r="E78" i="1"/>
  <c r="G74" i="1"/>
  <c r="E74" i="1"/>
  <c r="D74" i="1"/>
  <c r="D73" i="1"/>
  <c r="E73" i="1"/>
  <c r="E66" i="1"/>
  <c r="E27" i="1"/>
  <c r="D53" i="1"/>
  <c r="E53" i="1"/>
  <c r="E42" i="1"/>
  <c r="E35" i="1"/>
  <c r="D35" i="1"/>
  <c r="E58" i="1"/>
  <c r="E56" i="1"/>
  <c r="E57" i="1"/>
  <c r="D59" i="1"/>
  <c r="E59" i="1"/>
</calcChain>
</file>

<file path=xl/comments1.xml><?xml version="1.0" encoding="utf-8"?>
<comments xmlns="http://schemas.openxmlformats.org/spreadsheetml/2006/main">
  <authors>
    <author>Автор</author>
  </authors>
  <commentList>
    <comment ref="C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0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0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0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0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0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7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</commentList>
</comments>
</file>

<file path=xl/sharedStrings.xml><?xml version="1.0" encoding="utf-8"?>
<sst xmlns="http://schemas.openxmlformats.org/spreadsheetml/2006/main" count="125" uniqueCount="88">
  <si>
    <t>НАИМЕНОВАНИЕ</t>
  </si>
  <si>
    <t>ВИД</t>
  </si>
  <si>
    <t>В УПАКОВКЕ</t>
  </si>
  <si>
    <t>В КОРОБКЕ</t>
  </si>
  <si>
    <t>ОТ 100 ТЫС. ШТ</t>
  </si>
  <si>
    <t>ОТ 75 ТЫС. ШТ</t>
  </si>
  <si>
    <t>ОТ 50 ТЫС. ШТ</t>
  </si>
  <si>
    <t>ОТ 25 ТЫС. ШТ.</t>
  </si>
  <si>
    <t>ОТ 10 ТЫС. ШТ</t>
  </si>
  <si>
    <t>ОТ 5 ТЫС ШТ.</t>
  </si>
  <si>
    <t>ОТ 1 ТЫС. ШТ</t>
  </si>
  <si>
    <t>ОТ 100</t>
  </si>
  <si>
    <t>Маска детская/3х слойная/одноразовая. В ассорт. С принтами</t>
  </si>
  <si>
    <t>Собачки розовые</t>
  </si>
  <si>
    <t>Собачки голубые</t>
  </si>
  <si>
    <t>Hello Kitty бел.</t>
  </si>
  <si>
    <t>Хомяки</t>
  </si>
  <si>
    <t>Единороги бел.</t>
  </si>
  <si>
    <t>Динозавры</t>
  </si>
  <si>
    <t>Авто розов.</t>
  </si>
  <si>
    <t>Пингвины бел.</t>
  </si>
  <si>
    <t>Панды роз.</t>
  </si>
  <si>
    <t>Ночь бел.</t>
  </si>
  <si>
    <t>Жирафы</t>
  </si>
  <si>
    <t>Дораэмон</t>
  </si>
  <si>
    <t>Клубника Роз.</t>
  </si>
  <si>
    <t>Гриб Роз.</t>
  </si>
  <si>
    <t>Ананас</t>
  </si>
  <si>
    <t>Hello Kitty роз.</t>
  </si>
  <si>
    <t>Hello Kitty пудр.</t>
  </si>
  <si>
    <t>Котики бел.</t>
  </si>
  <si>
    <t>Панды голуб.</t>
  </si>
  <si>
    <t>Клубника Бел.</t>
  </si>
  <si>
    <t>Лапки/мшки бел</t>
  </si>
  <si>
    <t>ЗАКАЗ</t>
  </si>
  <si>
    <t>СУММА</t>
  </si>
  <si>
    <t>Голубые</t>
  </si>
  <si>
    <t>Ассорти</t>
  </si>
  <si>
    <t>Итого:</t>
  </si>
  <si>
    <t>Белые</t>
  </si>
  <si>
    <t>Панда Голу.</t>
  </si>
  <si>
    <t>Камуфляж</t>
  </si>
  <si>
    <t>Маска детская KN95 С клапаном</t>
  </si>
  <si>
    <t>Котики Роз</t>
  </si>
  <si>
    <t>Котики Голу.</t>
  </si>
  <si>
    <t>Космос</t>
  </si>
  <si>
    <t>Серые</t>
  </si>
  <si>
    <t>Розовые</t>
  </si>
  <si>
    <t>Бежевые</t>
  </si>
  <si>
    <t>Многоразовая тканевая детская маска с угольным фильтром (1шт)</t>
  </si>
  <si>
    <t xml:space="preserve">Угольный фильтр от Многоразовой тканевой детской маски </t>
  </si>
  <si>
    <t>Фильтр</t>
  </si>
  <si>
    <t>?</t>
  </si>
  <si>
    <t>Мишки М</t>
  </si>
  <si>
    <t>Мишки S</t>
  </si>
  <si>
    <t>Панды М</t>
  </si>
  <si>
    <t>Панды S</t>
  </si>
  <si>
    <t xml:space="preserve">Кратность 10 </t>
  </si>
  <si>
    <t xml:space="preserve">Кратность 50 </t>
  </si>
  <si>
    <t>Premium одноразовые детские маски 3слоя</t>
  </si>
  <si>
    <t>Перчатки детские</t>
  </si>
  <si>
    <t>Пары S</t>
  </si>
  <si>
    <t>Пары М</t>
  </si>
  <si>
    <t>Пары L</t>
  </si>
  <si>
    <t>ОТ 120 пар</t>
  </si>
  <si>
    <t>ОТ 1 200 пар</t>
  </si>
  <si>
    <t>ОТ 4 800 пар.</t>
  </si>
  <si>
    <t xml:space="preserve">Кратность 12 </t>
  </si>
  <si>
    <t>KN 95 Взрослый Prmium</t>
  </si>
  <si>
    <t>Розовый</t>
  </si>
  <si>
    <t>Черный</t>
  </si>
  <si>
    <t>Серый</t>
  </si>
  <si>
    <t>Голубой</t>
  </si>
  <si>
    <t>KN 95 Взрослый Lite Без клапана</t>
  </si>
  <si>
    <t>Белый</t>
  </si>
  <si>
    <t>KN 95 Взрослый Lite С клапаном</t>
  </si>
  <si>
    <t>Перчатки  тканевые</t>
  </si>
  <si>
    <t>Черные</t>
  </si>
  <si>
    <t>Перчатки парадные</t>
  </si>
  <si>
    <t>Костюм 3М пропечатанный</t>
  </si>
  <si>
    <t>3М</t>
  </si>
  <si>
    <t xml:space="preserve">Костюм 3М </t>
  </si>
  <si>
    <t xml:space="preserve">Костюм Tyvek </t>
  </si>
  <si>
    <t>Tyvek</t>
  </si>
  <si>
    <t>Юридический адрес:                                                                  Расчётный счёт:                                                          Корреспондентский счёт:                                                                                                  БИК банка:                                                                                                   Банк:</t>
  </si>
  <si>
    <r>
      <rPr>
        <sz val="12"/>
        <color theme="1"/>
        <rFont val="Calibri"/>
        <family val="2"/>
        <charset val="204"/>
        <scheme val="minor"/>
      </rPr>
      <t>ООО "Бизнес Финанс Гарант"</t>
    </r>
    <r>
      <rPr>
        <sz val="11"/>
        <color theme="1"/>
        <rFont val="Calibri"/>
        <family val="2"/>
        <scheme val="minor"/>
      </rPr>
      <t xml:space="preserve">                                                                          Телефон/факс:                                                 E-mail:                                                        Юридический адрес:                                                                            ИНН/КПП:                                                                                                        ОГРН:  </t>
    </r>
  </si>
  <si>
    <t>←</t>
  </si>
  <si>
    <t>ИТОГО ПО ПРАЙСУ: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</si>
</sst>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&quot;р.&quot;"/>
    <numFmt numFmtId="165" formatCode="#,##0.0&quot;р.&quot;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b/>
      <sz val="9"/>
      <color indexed="81"/>
      <name val="Tahoma"/>
      <family val="2"/>
      <charset val="204"/>
    </font>
    <font>
      <b/>
      <sz val="8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14"/>
      <color rgb="FF4D5156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ck">
        <color rgb="FF00B050"/>
      </left>
      <right/>
      <top style="thin">
        <color indexed="64"/>
      </top>
      <bottom/>
      <diagonal/>
    </border>
    <border>
      <left style="thick">
        <color rgb="FF00B050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theme="2" tint="-0.749992370372631"/>
      </top>
      <bottom style="double">
        <color theme="2" tint="-0.749992370372631"/>
      </bottom>
      <diagonal/>
    </border>
    <border>
      <left style="thick">
        <color theme="5" tint="-0.499984740745262"/>
      </left>
      <right style="thick">
        <color theme="5" tint="-0.499984740745262"/>
      </right>
      <top style="thick">
        <color theme="5" tint="-0.499984740745262"/>
      </top>
      <bottom style="thick">
        <color theme="5" tint="-0.499984740745262"/>
      </bottom>
      <diagonal/>
    </border>
    <border>
      <left style="thick">
        <color theme="5" tint="-0.499984740745262"/>
      </left>
      <right/>
      <top/>
      <bottom/>
      <diagonal/>
    </border>
  </borders>
  <cellStyleXfs count="1">
    <xf numFmtId="0" fontId="0" fillId="0" borderId="0"/>
  </cellStyleXfs>
  <cellXfs count="54">
    <xf numFmtId="0" fontId="0" fillId="0" borderId="0" xfId="0"/>
    <xf numFmtId="0" fontId="4" fillId="3" borderId="1" xfId="0" applyFont="1" applyFill="1" applyBorder="1" applyAlignment="1" applyProtection="1">
      <alignment horizontal="center" vertical="center"/>
      <protection hidden="1"/>
    </xf>
    <xf numFmtId="0" fontId="4" fillId="3" borderId="4" xfId="0" applyFont="1" applyFill="1" applyBorder="1" applyAlignment="1" applyProtection="1">
      <alignment horizontal="center" vertical="center"/>
      <protection hidden="1"/>
    </xf>
    <xf numFmtId="0" fontId="4" fillId="3" borderId="5" xfId="0" applyFont="1" applyFill="1" applyBorder="1" applyAlignment="1" applyProtection="1">
      <alignment horizontal="center" vertical="center"/>
      <protection hidden="1"/>
    </xf>
    <xf numFmtId="0" fontId="3" fillId="3" borderId="1" xfId="0" applyFont="1" applyFill="1" applyBorder="1" applyAlignment="1" applyProtection="1">
      <alignment vertical="center" wrapText="1"/>
      <protection hidden="1"/>
    </xf>
    <xf numFmtId="0" fontId="0" fillId="0" borderId="0" xfId="0" applyProtection="1">
      <protection hidden="1"/>
    </xf>
    <xf numFmtId="1" fontId="4" fillId="2" borderId="1" xfId="0" applyNumberFormat="1" applyFont="1" applyFill="1" applyBorder="1" applyProtection="1">
      <protection hidden="1"/>
    </xf>
    <xf numFmtId="0" fontId="5" fillId="2" borderId="10" xfId="0" applyFont="1" applyFill="1" applyBorder="1" applyAlignment="1" applyProtection="1">
      <alignment horizontal="center" wrapText="1"/>
      <protection hidden="1"/>
    </xf>
    <xf numFmtId="164" fontId="4" fillId="2" borderId="1" xfId="0" applyNumberFormat="1" applyFont="1" applyFill="1" applyBorder="1" applyProtection="1">
      <protection hidden="1"/>
    </xf>
    <xf numFmtId="0" fontId="0" fillId="0" borderId="0" xfId="0" applyAlignment="1" applyProtection="1">
      <alignment wrapText="1"/>
      <protection hidden="1"/>
    </xf>
    <xf numFmtId="0" fontId="0" fillId="0" borderId="1" xfId="0" applyBorder="1" applyProtection="1">
      <protection hidden="1"/>
    </xf>
    <xf numFmtId="1" fontId="0" fillId="0" borderId="1" xfId="0" applyNumberFormat="1" applyBorder="1" applyProtection="1">
      <protection hidden="1"/>
    </xf>
    <xf numFmtId="1" fontId="0" fillId="0" borderId="4" xfId="0" applyNumberFormat="1" applyBorder="1" applyProtection="1">
      <protection hidden="1"/>
    </xf>
    <xf numFmtId="165" fontId="0" fillId="0" borderId="8" xfId="0" applyNumberFormat="1" applyBorder="1" applyProtection="1">
      <protection hidden="1"/>
    </xf>
    <xf numFmtId="164" fontId="0" fillId="0" borderId="0" xfId="0" applyNumberFormat="1" applyProtection="1">
      <protection hidden="1"/>
    </xf>
    <xf numFmtId="0" fontId="0" fillId="4" borderId="1" xfId="0" applyFill="1" applyBorder="1" applyProtection="1">
      <protection hidden="1"/>
    </xf>
    <xf numFmtId="1" fontId="0" fillId="4" borderId="1" xfId="0" applyNumberFormat="1" applyFill="1" applyBorder="1" applyProtection="1">
      <protection hidden="1"/>
    </xf>
    <xf numFmtId="1" fontId="0" fillId="4" borderId="4" xfId="0" applyNumberFormat="1" applyFill="1" applyBorder="1" applyProtection="1">
      <protection hidden="1"/>
    </xf>
    <xf numFmtId="165" fontId="0" fillId="0" borderId="0" xfId="0" applyNumberFormat="1" applyProtection="1">
      <protection hidden="1"/>
    </xf>
    <xf numFmtId="165" fontId="0" fillId="0" borderId="15" xfId="0" applyNumberFormat="1" applyBorder="1" applyProtection="1">
      <protection hidden="1"/>
    </xf>
    <xf numFmtId="165" fontId="0" fillId="0" borderId="0" xfId="0" applyNumberFormat="1" applyBorder="1" applyProtection="1">
      <protection hidden="1"/>
    </xf>
    <xf numFmtId="0" fontId="0" fillId="4" borderId="2" xfId="0" applyFill="1" applyBorder="1" applyProtection="1">
      <protection hidden="1"/>
    </xf>
    <xf numFmtId="1" fontId="0" fillId="4" borderId="2" xfId="0" applyNumberFormat="1" applyFill="1" applyBorder="1" applyProtection="1">
      <protection hidden="1"/>
    </xf>
    <xf numFmtId="1" fontId="0" fillId="4" borderId="7" xfId="0" applyNumberFormat="1" applyFill="1" applyBorder="1" applyProtection="1">
      <protection hidden="1"/>
    </xf>
    <xf numFmtId="0" fontId="8" fillId="0" borderId="0" xfId="0" applyFont="1" applyProtection="1">
      <protection hidden="1"/>
    </xf>
    <xf numFmtId="0" fontId="0" fillId="5" borderId="13" xfId="0" applyFill="1" applyBorder="1" applyAlignment="1" applyProtection="1">
      <alignment horizontal="right"/>
      <protection hidden="1"/>
    </xf>
    <xf numFmtId="0" fontId="0" fillId="5" borderId="13" xfId="0" applyFill="1" applyBorder="1" applyProtection="1">
      <protection hidden="1"/>
    </xf>
    <xf numFmtId="1" fontId="0" fillId="5" borderId="13" xfId="0" applyNumberFormat="1" applyFill="1" applyBorder="1" applyProtection="1">
      <protection hidden="1"/>
    </xf>
    <xf numFmtId="165" fontId="0" fillId="5" borderId="13" xfId="0" applyNumberFormat="1" applyFill="1" applyBorder="1" applyProtection="1">
      <protection hidden="1"/>
    </xf>
    <xf numFmtId="0" fontId="4" fillId="2" borderId="1" xfId="0" applyFont="1" applyFill="1" applyBorder="1" applyProtection="1">
      <protection hidden="1"/>
    </xf>
    <xf numFmtId="165" fontId="4" fillId="2" borderId="1" xfId="0" applyNumberFormat="1" applyFont="1" applyFill="1" applyBorder="1" applyProtection="1">
      <protection hidden="1"/>
    </xf>
    <xf numFmtId="0" fontId="0" fillId="0" borderId="8" xfId="0" applyBorder="1" applyProtection="1">
      <protection hidden="1"/>
    </xf>
    <xf numFmtId="0" fontId="0" fillId="0" borderId="9" xfId="0" applyBorder="1" applyProtection="1">
      <protection hidden="1"/>
    </xf>
    <xf numFmtId="0" fontId="0" fillId="0" borderId="2" xfId="0" applyBorder="1" applyProtection="1">
      <protection hidden="1"/>
    </xf>
    <xf numFmtId="1" fontId="0" fillId="0" borderId="2" xfId="0" applyNumberFormat="1" applyBorder="1" applyProtection="1">
      <protection hidden="1"/>
    </xf>
    <xf numFmtId="0" fontId="5" fillId="2" borderId="1" xfId="0" applyFont="1" applyFill="1" applyBorder="1" applyAlignment="1" applyProtection="1">
      <alignment horizontal="center" wrapText="1"/>
      <protection hidden="1"/>
    </xf>
    <xf numFmtId="0" fontId="3" fillId="2" borderId="1" xfId="0" applyFont="1" applyFill="1" applyBorder="1" applyAlignment="1" applyProtection="1">
      <alignment wrapText="1"/>
      <protection hidden="1"/>
    </xf>
    <xf numFmtId="165" fontId="0" fillId="0" borderId="1" xfId="0" applyNumberFormat="1" applyBorder="1" applyProtection="1">
      <protection hidden="1"/>
    </xf>
    <xf numFmtId="0" fontId="0" fillId="0" borderId="0" xfId="0" applyBorder="1" applyProtection="1">
      <protection hidden="1"/>
    </xf>
    <xf numFmtId="165" fontId="0" fillId="0" borderId="3" xfId="0" applyNumberFormat="1" applyBorder="1" applyProtection="1">
      <protection hidden="1"/>
    </xf>
    <xf numFmtId="0" fontId="4" fillId="2" borderId="1" xfId="0" applyFont="1" applyFill="1" applyBorder="1" applyAlignment="1" applyProtection="1">
      <alignment horizontal="center" wrapText="1"/>
      <protection hidden="1"/>
    </xf>
    <xf numFmtId="0" fontId="9" fillId="0" borderId="0" xfId="0" applyFont="1" applyFill="1" applyAlignment="1" applyProtection="1">
      <alignment horizontal="right"/>
      <protection hidden="1"/>
    </xf>
    <xf numFmtId="0" fontId="7" fillId="3" borderId="14" xfId="0" applyFont="1" applyFill="1" applyBorder="1" applyProtection="1">
      <protection locked="0"/>
    </xf>
    <xf numFmtId="0" fontId="4" fillId="2" borderId="4" xfId="0" applyFont="1" applyFill="1" applyBorder="1" applyAlignment="1" applyProtection="1">
      <alignment horizontal="center"/>
      <protection hidden="1"/>
    </xf>
    <xf numFmtId="0" fontId="4" fillId="2" borderId="6" xfId="0" applyFont="1" applyFill="1" applyBorder="1" applyAlignment="1" applyProtection="1">
      <alignment horizontal="center"/>
      <protection hidden="1"/>
    </xf>
    <xf numFmtId="0" fontId="4" fillId="2" borderId="5" xfId="0" applyFont="1" applyFill="1" applyBorder="1" applyAlignment="1" applyProtection="1">
      <alignment horizontal="center"/>
      <protection hidden="1"/>
    </xf>
    <xf numFmtId="0" fontId="4" fillId="2" borderId="4" xfId="0" applyFont="1" applyFill="1" applyBorder="1" applyAlignment="1" applyProtection="1">
      <alignment horizontal="center" wrapText="1"/>
      <protection hidden="1"/>
    </xf>
    <xf numFmtId="0" fontId="4" fillId="2" borderId="5" xfId="0" applyFont="1" applyFill="1" applyBorder="1" applyAlignment="1" applyProtection="1">
      <alignment horizontal="center" wrapText="1"/>
      <protection hidden="1"/>
    </xf>
    <xf numFmtId="165" fontId="9" fillId="0" borderId="0" xfId="0" applyNumberFormat="1" applyFont="1" applyFill="1" applyAlignment="1" applyProtection="1">
      <alignment horizontal="center"/>
      <protection hidden="1"/>
    </xf>
    <xf numFmtId="0" fontId="1" fillId="0" borderId="6" xfId="0" applyFont="1" applyBorder="1" applyAlignment="1" applyProtection="1">
      <alignment horizontal="left" vertical="center" wrapText="1"/>
      <protection hidden="1"/>
    </xf>
    <xf numFmtId="0" fontId="0" fillId="0" borderId="6" xfId="0" applyBorder="1" applyAlignment="1" applyProtection="1">
      <alignment horizontal="left" vertical="center" wrapText="1"/>
      <protection hidden="1"/>
    </xf>
    <xf numFmtId="0" fontId="4" fillId="2" borderId="7" xfId="0" applyFont="1" applyFill="1" applyBorder="1" applyAlignment="1" applyProtection="1">
      <alignment horizontal="center"/>
      <protection hidden="1"/>
    </xf>
    <xf numFmtId="0" fontId="4" fillId="2" borderId="11" xfId="0" applyFont="1" applyFill="1" applyBorder="1" applyAlignment="1" applyProtection="1">
      <alignment horizontal="center"/>
      <protection hidden="1"/>
    </xf>
    <xf numFmtId="0" fontId="4" fillId="2" borderId="12" xfId="0" applyFont="1" applyFill="1" applyBorder="1" applyAlignment="1" applyProtection="1">
      <alignment horizontal="center"/>
      <protection hidden="1"/>
    </xf>
  </cellXfs>
  <cellStyles count="1">
    <cellStyle name="Обычный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/Relationship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O96"/>
  <sheetViews>
    <sheetView tabSelected="1" zoomScale="70" zoomScaleNormal="70" workbookViewId="0">
      <pane ySplit="1" topLeftCell="A2" activePane="bottomLeft" state="frozen"/>
      <selection pane="bottomLeft" activeCell="G10" sqref="G10"/>
    </sheetView>
  </sheetViews>
  <sheetFormatPr defaultRowHeight="15" outlineLevelRow="1" x14ac:dyDescent="0.25"/>
  <cols>
    <col min="1" max="1" width="9.140625" style="5"/>
    <col min="2" max="2" width="26.5703125" style="5" customWidth="1"/>
    <col min="3" max="3" width="12.7109375" style="5" customWidth="1"/>
    <col min="4" max="4" width="12.140625" style="5" bestFit="1" customWidth="1"/>
    <col min="5" max="5" width="11" style="5" bestFit="1" customWidth="1"/>
    <col min="6" max="6" width="11" style="5" customWidth="1"/>
    <col min="7" max="7" width="12.85546875" style="5" customWidth="1"/>
    <col min="8" max="8" width="6.7109375" style="5" customWidth="1"/>
    <col min="9" max="9" width="7.140625" style="5" customWidth="1"/>
    <col min="10" max="10" width="6.42578125" style="5" customWidth="1"/>
    <col min="11" max="11" width="7.140625" style="5" customWidth="1"/>
    <col min="12" max="12" width="8.28515625" style="5" customWidth="1"/>
    <col min="13" max="13" width="8.42578125" style="5" customWidth="1"/>
    <col min="14" max="14" width="8.85546875" style="5" customWidth="1"/>
    <col min="15" max="15" width="7.28515625" style="5" bestFit="1" customWidth="1"/>
    <col min="16" max="16384" width="9.140625" style="5"/>
  </cols>
  <sheetData>
    <row r="1" spans="2:15" ht="50.25" customHeight="1" x14ac:dyDescent="0.25">
      <c r="B1" s="1" t="s">
        <v>0</v>
      </c>
      <c r="C1" s="1" t="s">
        <v>1</v>
      </c>
      <c r="D1" s="1" t="s">
        <v>2</v>
      </c>
      <c r="E1" s="2" t="s">
        <v>3</v>
      </c>
      <c r="F1" s="1" t="s">
        <v>34</v>
      </c>
      <c r="G1" s="3" t="s">
        <v>35</v>
      </c>
      <c r="H1" s="4" t="s">
        <v>4</v>
      </c>
      <c r="I1" s="4" t="s">
        <v>5</v>
      </c>
      <c r="J1" s="4" t="s">
        <v>6</v>
      </c>
      <c r="K1" s="4" t="s">
        <v>7</v>
      </c>
      <c r="L1" s="4" t="s">
        <v>8</v>
      </c>
      <c r="M1" s="4" t="s">
        <v>9</v>
      </c>
      <c r="N1" s="4" t="s">
        <v>10</v>
      </c>
      <c r="O1" s="4" t="s">
        <v>11</v>
      </c>
    </row>
    <row r="2" spans="2:15" ht="98.25" hidden="1" customHeight="1" x14ac:dyDescent="0.25">
      <c r="B2" s="49" t="s">
        <v>85</v>
      </c>
      <c r="C2" s="50"/>
      <c r="D2" s="50" t="s">
        <v>84</v>
      </c>
      <c r="E2" s="50"/>
      <c r="F2" s="50"/>
      <c r="G2" s="50"/>
      <c r="H2" s="50"/>
      <c r="I2" s="50"/>
    </row>
    <row r="3" spans="2:15" ht="45" customHeight="1" thickBot="1" x14ac:dyDescent="0.3">
      <c r="B3" s="46" t="s">
        <v>12</v>
      </c>
      <c r="C3" s="47"/>
      <c r="D3" s="6">
        <v>50</v>
      </c>
      <c r="E3" s="6">
        <v>3000</v>
      </c>
      <c r="F3" s="7" t="s">
        <v>58</v>
      </c>
      <c r="G3" s="6"/>
      <c r="H3" s="8">
        <v>4.5</v>
      </c>
      <c r="I3" s="8">
        <v>5</v>
      </c>
      <c r="J3" s="8">
        <v>5.5</v>
      </c>
      <c r="K3" s="8">
        <v>6</v>
      </c>
      <c r="L3" s="8">
        <v>7</v>
      </c>
      <c r="M3" s="8">
        <v>8</v>
      </c>
      <c r="N3" s="8">
        <v>9</v>
      </c>
      <c r="O3" s="8">
        <v>10</v>
      </c>
    </row>
    <row r="4" spans="2:15" ht="20.25" outlineLevel="1" thickTop="1" thickBot="1" x14ac:dyDescent="0.35">
      <c r="B4" s="9"/>
      <c r="C4" s="10" t="s">
        <v>37</v>
      </c>
      <c r="D4" s="11">
        <f>F4/$D$3</f>
        <v>0</v>
      </c>
      <c r="E4" s="12">
        <f>F4/$E$3</f>
        <v>0</v>
      </c>
      <c r="F4" s="42"/>
      <c r="G4" s="13"/>
      <c r="H4" s="14"/>
      <c r="I4" s="14"/>
      <c r="J4" s="14"/>
      <c r="K4" s="14"/>
      <c r="L4" s="14"/>
      <c r="M4" s="14"/>
      <c r="N4" s="14"/>
      <c r="O4" s="14"/>
    </row>
    <row r="5" spans="2:15" ht="20.25" outlineLevel="1" thickTop="1" thickBot="1" x14ac:dyDescent="0.35">
      <c r="B5" s="9"/>
      <c r="C5" s="15" t="s">
        <v>36</v>
      </c>
      <c r="D5" s="16">
        <f t="shared" ref="D5:D27" si="0">F5/$D$3</f>
        <v>0</v>
      </c>
      <c r="E5" s="17">
        <f t="shared" ref="E5:E26" si="1">F5/$E$3</f>
        <v>0</v>
      </c>
      <c r="F5" s="42"/>
      <c r="G5" s="18"/>
      <c r="H5" s="14"/>
      <c r="I5" s="14"/>
      <c r="J5" s="14"/>
      <c r="K5" s="14"/>
      <c r="L5" s="14"/>
      <c r="M5" s="14"/>
      <c r="N5" s="14"/>
      <c r="O5" s="14"/>
    </row>
    <row r="6" spans="2:15" ht="20.25" outlineLevel="1" thickTop="1" thickBot="1" x14ac:dyDescent="0.35">
      <c r="C6" s="10" t="s">
        <v>14</v>
      </c>
      <c r="D6" s="11">
        <f t="shared" si="0"/>
        <v>0</v>
      </c>
      <c r="E6" s="12">
        <f t="shared" si="1"/>
        <v>0</v>
      </c>
      <c r="F6" s="42"/>
      <c r="G6" s="18"/>
    </row>
    <row r="7" spans="2:15" ht="20.25" outlineLevel="1" thickTop="1" thickBot="1" x14ac:dyDescent="0.35">
      <c r="C7" s="15" t="s">
        <v>13</v>
      </c>
      <c r="D7" s="16">
        <f t="shared" si="0"/>
        <v>0</v>
      </c>
      <c r="E7" s="17">
        <f t="shared" si="1"/>
        <v>0</v>
      </c>
      <c r="F7" s="42"/>
      <c r="G7" s="18"/>
    </row>
    <row r="8" spans="2:15" ht="20.25" outlineLevel="1" thickTop="1" thickBot="1" x14ac:dyDescent="0.35">
      <c r="C8" s="10" t="s">
        <v>33</v>
      </c>
      <c r="D8" s="11">
        <f t="shared" si="0"/>
        <v>0</v>
      </c>
      <c r="E8" s="12">
        <f t="shared" si="1"/>
        <v>0</v>
      </c>
      <c r="F8" s="42"/>
      <c r="G8" s="18"/>
    </row>
    <row r="9" spans="2:15" ht="20.25" outlineLevel="1" thickTop="1" thickBot="1" x14ac:dyDescent="0.35">
      <c r="C9" s="15" t="s">
        <v>28</v>
      </c>
      <c r="D9" s="16">
        <f t="shared" si="0"/>
        <v>0</v>
      </c>
      <c r="E9" s="17">
        <f t="shared" si="1"/>
        <v>0</v>
      </c>
      <c r="F9" s="42"/>
      <c r="G9" s="18"/>
    </row>
    <row r="10" spans="2:15" ht="20.25" outlineLevel="1" thickTop="1" thickBot="1" x14ac:dyDescent="0.35">
      <c r="C10" s="10" t="s">
        <v>29</v>
      </c>
      <c r="D10" s="11">
        <f t="shared" si="0"/>
        <v>0</v>
      </c>
      <c r="E10" s="12">
        <f t="shared" si="1"/>
        <v>0</v>
      </c>
      <c r="F10" s="42"/>
      <c r="G10" s="18"/>
    </row>
    <row r="11" spans="2:15" ht="20.25" outlineLevel="1" thickTop="1" thickBot="1" x14ac:dyDescent="0.35">
      <c r="C11" s="15" t="s">
        <v>15</v>
      </c>
      <c r="D11" s="16">
        <f t="shared" si="0"/>
        <v>0</v>
      </c>
      <c r="E11" s="17">
        <f t="shared" si="1"/>
        <v>0</v>
      </c>
      <c r="F11" s="42"/>
      <c r="G11" s="18"/>
    </row>
    <row r="12" spans="2:15" ht="20.25" outlineLevel="1" thickTop="1" thickBot="1" x14ac:dyDescent="0.35">
      <c r="C12" s="10" t="s">
        <v>16</v>
      </c>
      <c r="D12" s="11">
        <f t="shared" si="0"/>
        <v>0</v>
      </c>
      <c r="E12" s="12">
        <f t="shared" si="1"/>
        <v>0</v>
      </c>
      <c r="F12" s="42"/>
      <c r="G12" s="18"/>
    </row>
    <row r="13" spans="2:15" ht="20.25" outlineLevel="1" thickTop="1" thickBot="1" x14ac:dyDescent="0.35">
      <c r="C13" s="15" t="s">
        <v>17</v>
      </c>
      <c r="D13" s="16">
        <f t="shared" si="0"/>
        <v>0</v>
      </c>
      <c r="E13" s="17">
        <f t="shared" si="1"/>
        <v>0</v>
      </c>
      <c r="F13" s="42"/>
      <c r="G13" s="18"/>
    </row>
    <row r="14" spans="2:15" ht="20.25" outlineLevel="1" thickTop="1" thickBot="1" x14ac:dyDescent="0.35">
      <c r="C14" s="10" t="s">
        <v>18</v>
      </c>
      <c r="D14" s="11">
        <f t="shared" si="0"/>
        <v>0</v>
      </c>
      <c r="E14" s="12">
        <f t="shared" si="1"/>
        <v>0</v>
      </c>
      <c r="F14" s="42"/>
      <c r="G14" s="19"/>
    </row>
    <row r="15" spans="2:15" ht="20.25" outlineLevel="1" thickTop="1" thickBot="1" x14ac:dyDescent="0.35">
      <c r="C15" s="15" t="s">
        <v>19</v>
      </c>
      <c r="D15" s="16">
        <f t="shared" si="0"/>
        <v>0</v>
      </c>
      <c r="E15" s="17">
        <f t="shared" si="1"/>
        <v>0</v>
      </c>
      <c r="F15" s="42"/>
      <c r="G15" s="18"/>
    </row>
    <row r="16" spans="2:15" ht="20.25" outlineLevel="1" thickTop="1" thickBot="1" x14ac:dyDescent="0.35">
      <c r="C16" s="10" t="s">
        <v>20</v>
      </c>
      <c r="D16" s="11">
        <f t="shared" si="0"/>
        <v>0</v>
      </c>
      <c r="E16" s="12">
        <f t="shared" si="1"/>
        <v>0</v>
      </c>
      <c r="F16" s="42"/>
      <c r="G16" s="18"/>
    </row>
    <row r="17" spans="1:15" ht="20.25" outlineLevel="1" thickTop="1" thickBot="1" x14ac:dyDescent="0.35">
      <c r="C17" s="15" t="s">
        <v>31</v>
      </c>
      <c r="D17" s="16">
        <f t="shared" si="0"/>
        <v>0</v>
      </c>
      <c r="E17" s="17">
        <f t="shared" si="1"/>
        <v>0</v>
      </c>
      <c r="F17" s="42"/>
      <c r="G17" s="20"/>
    </row>
    <row r="18" spans="1:15" ht="20.25" outlineLevel="1" thickTop="1" thickBot="1" x14ac:dyDescent="0.35">
      <c r="C18" s="15" t="s">
        <v>21</v>
      </c>
      <c r="D18" s="16">
        <f t="shared" si="0"/>
        <v>0</v>
      </c>
      <c r="E18" s="17">
        <f t="shared" si="1"/>
        <v>0</v>
      </c>
      <c r="F18" s="42"/>
      <c r="G18" s="18"/>
    </row>
    <row r="19" spans="1:15" ht="20.25" outlineLevel="1" thickTop="1" thickBot="1" x14ac:dyDescent="0.35">
      <c r="C19" s="10" t="s">
        <v>22</v>
      </c>
      <c r="D19" s="11">
        <f t="shared" si="0"/>
        <v>0</v>
      </c>
      <c r="E19" s="12">
        <f t="shared" si="1"/>
        <v>0</v>
      </c>
      <c r="F19" s="42"/>
      <c r="G19" s="18"/>
    </row>
    <row r="20" spans="1:15" ht="20.25" outlineLevel="1" thickTop="1" thickBot="1" x14ac:dyDescent="0.35">
      <c r="C20" s="15" t="s">
        <v>23</v>
      </c>
      <c r="D20" s="16">
        <f t="shared" si="0"/>
        <v>0</v>
      </c>
      <c r="E20" s="17">
        <f t="shared" si="1"/>
        <v>0</v>
      </c>
      <c r="F20" s="42"/>
      <c r="G20" s="18"/>
    </row>
    <row r="21" spans="1:15" ht="20.25" outlineLevel="1" thickTop="1" thickBot="1" x14ac:dyDescent="0.35">
      <c r="C21" s="10" t="s">
        <v>24</v>
      </c>
      <c r="D21" s="11">
        <f t="shared" si="0"/>
        <v>0</v>
      </c>
      <c r="E21" s="12">
        <f t="shared" si="1"/>
        <v>0</v>
      </c>
      <c r="F21" s="42"/>
      <c r="G21" s="18"/>
    </row>
    <row r="22" spans="1:15" ht="20.25" outlineLevel="1" thickTop="1" thickBot="1" x14ac:dyDescent="0.35">
      <c r="C22" s="15" t="s">
        <v>32</v>
      </c>
      <c r="D22" s="16">
        <f t="shared" si="0"/>
        <v>0</v>
      </c>
      <c r="E22" s="17">
        <f t="shared" si="1"/>
        <v>0</v>
      </c>
      <c r="F22" s="42"/>
      <c r="G22" s="18"/>
    </row>
    <row r="23" spans="1:15" ht="20.25" outlineLevel="1" thickTop="1" thickBot="1" x14ac:dyDescent="0.35">
      <c r="C23" s="10" t="s">
        <v>25</v>
      </c>
      <c r="D23" s="11">
        <f t="shared" si="0"/>
        <v>0</v>
      </c>
      <c r="E23" s="12">
        <f t="shared" si="1"/>
        <v>0</v>
      </c>
      <c r="F23" s="42"/>
      <c r="G23" s="18"/>
    </row>
    <row r="24" spans="1:15" ht="20.25" outlineLevel="1" thickTop="1" thickBot="1" x14ac:dyDescent="0.35">
      <c r="C24" s="15" t="s">
        <v>26</v>
      </c>
      <c r="D24" s="16">
        <f t="shared" si="0"/>
        <v>0</v>
      </c>
      <c r="E24" s="17">
        <f t="shared" si="1"/>
        <v>0</v>
      </c>
      <c r="F24" s="42"/>
      <c r="G24" s="18"/>
    </row>
    <row r="25" spans="1:15" ht="20.25" outlineLevel="1" thickTop="1" thickBot="1" x14ac:dyDescent="0.35">
      <c r="C25" s="10" t="s">
        <v>27</v>
      </c>
      <c r="D25" s="11">
        <f t="shared" si="0"/>
        <v>0</v>
      </c>
      <c r="E25" s="12">
        <f t="shared" si="1"/>
        <v>0</v>
      </c>
      <c r="F25" s="42"/>
      <c r="G25" s="18"/>
    </row>
    <row r="26" spans="1:15" ht="20.25" outlineLevel="1" thickTop="1" thickBot="1" x14ac:dyDescent="0.35">
      <c r="C26" s="21" t="s">
        <v>30</v>
      </c>
      <c r="D26" s="22">
        <f t="shared" si="0"/>
        <v>0</v>
      </c>
      <c r="E26" s="23">
        <f t="shared" si="1"/>
        <v>0</v>
      </c>
      <c r="F26" s="42"/>
      <c r="G26" s="18"/>
    </row>
    <row r="27" spans="1:15" ht="19.5" thickTop="1" thickBot="1" x14ac:dyDescent="0.3">
      <c r="A27" s="24" t="s">
        <v>86</v>
      </c>
      <c r="B27" s="25" t="s">
        <v>38</v>
      </c>
      <c r="C27" s="26"/>
      <c r="D27" s="27">
        <f t="shared" si="0"/>
        <v>0</v>
      </c>
      <c r="E27" s="27">
        <f>F27/$E$3</f>
        <v>0</v>
      </c>
      <c r="F27" s="27">
        <f>SUM(F4:F26)</f>
        <v>0</v>
      </c>
      <c r="G27" s="28">
        <f>IF(F27&lt;1000,F27*$O$3,IF(F27&lt;5000,$N$3*F27,IF(F27&lt;10000,$M$3*F27,IF(F27&lt;25000,$L$3*F27,IF(F27&lt;50000,$K$3*F27,IF(F27&lt;75000,$J$3*F27,IF(F27&lt;100000,$I$3*F27,IF(F27&lt;2000000,$H$3*F27))))))))</f>
        <v>0</v>
      </c>
    </row>
    <row r="28" spans="1:15" ht="15.75" thickTop="1" x14ac:dyDescent="0.25"/>
    <row r="29" spans="1:15" ht="30" customHeight="1" thickBot="1" x14ac:dyDescent="0.3">
      <c r="B29" s="46" t="s">
        <v>42</v>
      </c>
      <c r="C29" s="47"/>
      <c r="D29" s="29">
        <v>1</v>
      </c>
      <c r="E29" s="29">
        <v>10000</v>
      </c>
      <c r="F29" s="51"/>
      <c r="G29" s="44"/>
      <c r="H29" s="44"/>
      <c r="I29" s="44"/>
      <c r="J29" s="45"/>
      <c r="K29" s="30">
        <v>70</v>
      </c>
      <c r="L29" s="30">
        <v>100</v>
      </c>
      <c r="M29" s="30">
        <v>120</v>
      </c>
      <c r="N29" s="30">
        <v>150</v>
      </c>
      <c r="O29" s="30">
        <v>175</v>
      </c>
    </row>
    <row r="30" spans="1:15" ht="20.25" outlineLevel="1" thickTop="1" thickBot="1" x14ac:dyDescent="0.35">
      <c r="C30" s="10" t="s">
        <v>39</v>
      </c>
      <c r="D30" s="11">
        <f t="shared" ref="D30:D35" si="2">F30/$D$29</f>
        <v>0</v>
      </c>
      <c r="E30" s="12">
        <f t="shared" ref="E30:E35" si="3">F30/$E$29</f>
        <v>0</v>
      </c>
      <c r="F30" s="42"/>
      <c r="G30" s="31"/>
    </row>
    <row r="31" spans="1:15" ht="20.25" outlineLevel="1" thickTop="1" thickBot="1" x14ac:dyDescent="0.35">
      <c r="C31" s="15" t="s">
        <v>40</v>
      </c>
      <c r="D31" s="16">
        <f t="shared" si="2"/>
        <v>0</v>
      </c>
      <c r="E31" s="17">
        <f t="shared" si="3"/>
        <v>0</v>
      </c>
      <c r="F31" s="42"/>
      <c r="G31" s="32"/>
    </row>
    <row r="32" spans="1:15" ht="20.25" outlineLevel="1" thickTop="1" thickBot="1" x14ac:dyDescent="0.35">
      <c r="C32" s="10" t="s">
        <v>41</v>
      </c>
      <c r="D32" s="11">
        <f t="shared" si="2"/>
        <v>0</v>
      </c>
      <c r="E32" s="12">
        <f t="shared" si="3"/>
        <v>0</v>
      </c>
      <c r="F32" s="42"/>
      <c r="G32" s="32"/>
    </row>
    <row r="33" spans="1:15" ht="20.25" outlineLevel="1" thickTop="1" thickBot="1" x14ac:dyDescent="0.35">
      <c r="C33" s="15" t="s">
        <v>43</v>
      </c>
      <c r="D33" s="16">
        <f t="shared" si="2"/>
        <v>0</v>
      </c>
      <c r="E33" s="17">
        <f t="shared" si="3"/>
        <v>0</v>
      </c>
      <c r="F33" s="42"/>
    </row>
    <row r="34" spans="1:15" ht="20.25" outlineLevel="1" thickTop="1" thickBot="1" x14ac:dyDescent="0.35">
      <c r="C34" s="33" t="s">
        <v>44</v>
      </c>
      <c r="D34" s="34">
        <f t="shared" si="2"/>
        <v>0</v>
      </c>
      <c r="E34" s="34">
        <f t="shared" si="3"/>
        <v>0</v>
      </c>
      <c r="F34" s="42"/>
    </row>
    <row r="35" spans="1:15" ht="19.5" thickTop="1" thickBot="1" x14ac:dyDescent="0.3">
      <c r="A35" s="24" t="s">
        <v>86</v>
      </c>
      <c r="B35" s="25" t="s">
        <v>38</v>
      </c>
      <c r="C35" s="26"/>
      <c r="D35" s="27">
        <f t="shared" si="2"/>
        <v>0</v>
      </c>
      <c r="E35" s="27">
        <f t="shared" si="3"/>
        <v>0</v>
      </c>
      <c r="F35" s="27">
        <f>SUM(F30:F34)</f>
        <v>0</v>
      </c>
      <c r="G35" s="28">
        <f>IF(F35&lt;1000,F35*$O$29,IF(F35&lt;5000,$N$29*F35,IF(F35&lt;10000,$M$29*F35,IF(F35&lt;25000,$L$29*F35,IF(F35&lt;500000,$K$29*F35)))))</f>
        <v>0</v>
      </c>
    </row>
    <row r="36" spans="1:15" ht="15.75" thickTop="1" x14ac:dyDescent="0.25"/>
    <row r="37" spans="1:15" ht="45" customHeight="1" thickBot="1" x14ac:dyDescent="0.3">
      <c r="B37" s="46" t="s">
        <v>49</v>
      </c>
      <c r="C37" s="47"/>
      <c r="D37" s="29">
        <v>1</v>
      </c>
      <c r="E37" s="29">
        <v>600</v>
      </c>
      <c r="F37" s="51"/>
      <c r="G37" s="44"/>
      <c r="H37" s="44"/>
      <c r="I37" s="44"/>
      <c r="J37" s="45"/>
      <c r="K37" s="30"/>
      <c r="L37" s="30">
        <v>135</v>
      </c>
      <c r="M37" s="30">
        <v>145</v>
      </c>
      <c r="N37" s="30">
        <v>170</v>
      </c>
      <c r="O37" s="30">
        <v>190</v>
      </c>
    </row>
    <row r="38" spans="1:15" ht="20.25" outlineLevel="1" thickTop="1" thickBot="1" x14ac:dyDescent="0.35">
      <c r="C38" s="10" t="s">
        <v>45</v>
      </c>
      <c r="D38" s="11">
        <f>F38/$D$37</f>
        <v>0</v>
      </c>
      <c r="E38" s="11">
        <f>F38/$E$37</f>
        <v>0</v>
      </c>
      <c r="F38" s="42"/>
      <c r="L38" s="20"/>
      <c r="M38" s="20"/>
      <c r="N38" s="20"/>
      <c r="O38" s="20"/>
    </row>
    <row r="39" spans="1:15" ht="20.25" outlineLevel="1" thickTop="1" thickBot="1" x14ac:dyDescent="0.35">
      <c r="C39" s="15" t="s">
        <v>46</v>
      </c>
      <c r="D39" s="16">
        <f>F39/$D$37</f>
        <v>0</v>
      </c>
      <c r="E39" s="16">
        <f>F39/$E$37</f>
        <v>0</v>
      </c>
      <c r="F39" s="42"/>
    </row>
    <row r="40" spans="1:15" ht="20.25" outlineLevel="1" thickTop="1" thickBot="1" x14ac:dyDescent="0.35">
      <c r="C40" s="10" t="s">
        <v>47</v>
      </c>
      <c r="D40" s="11">
        <f>F40/$D$37</f>
        <v>0</v>
      </c>
      <c r="E40" s="11">
        <f>F40/$E$37</f>
        <v>0</v>
      </c>
      <c r="F40" s="42"/>
    </row>
    <row r="41" spans="1:15" ht="20.25" outlineLevel="1" thickTop="1" thickBot="1" x14ac:dyDescent="0.35">
      <c r="C41" s="21" t="s">
        <v>48</v>
      </c>
      <c r="D41" s="22">
        <f>F41/$D$37</f>
        <v>0</v>
      </c>
      <c r="E41" s="22">
        <f>F41/$E$37</f>
        <v>0</v>
      </c>
      <c r="F41" s="42"/>
    </row>
    <row r="42" spans="1:15" ht="19.5" thickTop="1" thickBot="1" x14ac:dyDescent="0.3">
      <c r="A42" s="24" t="s">
        <v>86</v>
      </c>
      <c r="B42" s="25" t="s">
        <v>38</v>
      </c>
      <c r="C42" s="26"/>
      <c r="D42" s="27">
        <f>F42/$D$37</f>
        <v>0</v>
      </c>
      <c r="E42" s="27">
        <f>F42/$E$37</f>
        <v>0</v>
      </c>
      <c r="F42" s="27">
        <f>SUM(F38:F41)</f>
        <v>0</v>
      </c>
      <c r="G42" s="28">
        <f>IF(F42&lt;1000,F42*$O$37,IF(F42&lt;5000,$N$37*F42,IF(F42&lt;10000,$M$37*F42,IF(F42&lt;250000,$L$37*F42))))</f>
        <v>0</v>
      </c>
    </row>
    <row r="43" spans="1:15" ht="15.75" thickTop="1" x14ac:dyDescent="0.25"/>
    <row r="44" spans="1:15" ht="45" customHeight="1" thickBot="1" x14ac:dyDescent="0.3">
      <c r="B44" s="46" t="s">
        <v>50</v>
      </c>
      <c r="C44" s="47"/>
      <c r="D44" s="29" t="s">
        <v>52</v>
      </c>
      <c r="E44" s="29" t="s">
        <v>52</v>
      </c>
      <c r="F44" s="51"/>
      <c r="G44" s="52"/>
      <c r="H44" s="52"/>
      <c r="I44" s="52"/>
      <c r="J44" s="53"/>
      <c r="K44" s="30"/>
      <c r="L44" s="30">
        <v>10</v>
      </c>
      <c r="M44" s="30">
        <v>12</v>
      </c>
      <c r="N44" s="30">
        <v>14</v>
      </c>
      <c r="O44" s="30">
        <v>16</v>
      </c>
    </row>
    <row r="45" spans="1:15" ht="20.25" outlineLevel="1" thickTop="1" thickBot="1" x14ac:dyDescent="0.35">
      <c r="C45" s="21" t="s">
        <v>51</v>
      </c>
      <c r="D45" s="21"/>
      <c r="E45" s="21"/>
      <c r="F45" s="42"/>
      <c r="L45" s="18"/>
      <c r="M45" s="18"/>
      <c r="N45" s="18"/>
      <c r="O45" s="18"/>
    </row>
    <row r="46" spans="1:15" ht="19.5" thickTop="1" thickBot="1" x14ac:dyDescent="0.3">
      <c r="A46" s="24" t="s">
        <v>86</v>
      </c>
      <c r="B46" s="25" t="s">
        <v>38</v>
      </c>
      <c r="C46" s="26"/>
      <c r="D46" s="27"/>
      <c r="E46" s="27"/>
      <c r="F46" s="27">
        <f>SUM(F45)</f>
        <v>0</v>
      </c>
      <c r="G46" s="28">
        <f>IF(F46&lt;1000,F46*$O$44,IF(F46&lt;5000,$N$44*F46,IF(F46&lt;10000,$M$44*F46,IF(F46&lt;250000,$L$44*F46))))</f>
        <v>0</v>
      </c>
    </row>
    <row r="47" spans="1:15" ht="15.75" thickTop="1" x14ac:dyDescent="0.25"/>
    <row r="48" spans="1:15" ht="36" customHeight="1" thickBot="1" x14ac:dyDescent="0.3">
      <c r="B48" s="46" t="s">
        <v>59</v>
      </c>
      <c r="C48" s="47"/>
      <c r="D48" s="29">
        <v>10</v>
      </c>
      <c r="E48" s="29">
        <v>1000</v>
      </c>
      <c r="F48" s="35" t="s">
        <v>57</v>
      </c>
      <c r="G48" s="43"/>
      <c r="H48" s="44"/>
      <c r="I48" s="44"/>
      <c r="J48" s="45"/>
      <c r="K48" s="30">
        <v>15</v>
      </c>
      <c r="L48" s="30">
        <v>17</v>
      </c>
      <c r="M48" s="30">
        <v>19</v>
      </c>
      <c r="N48" s="30">
        <v>20</v>
      </c>
      <c r="O48" s="30">
        <v>21</v>
      </c>
    </row>
    <row r="49" spans="1:15" ht="20.25" outlineLevel="1" thickTop="1" thickBot="1" x14ac:dyDescent="0.35">
      <c r="C49" s="10" t="s">
        <v>53</v>
      </c>
      <c r="D49" s="11">
        <f>F49/$D$48</f>
        <v>0</v>
      </c>
      <c r="E49" s="11">
        <f>F49/$E$48</f>
        <v>0</v>
      </c>
      <c r="F49" s="42"/>
    </row>
    <row r="50" spans="1:15" ht="20.25" outlineLevel="1" thickTop="1" thickBot="1" x14ac:dyDescent="0.35">
      <c r="C50" s="15" t="s">
        <v>54</v>
      </c>
      <c r="D50" s="16">
        <f>F50/$D$48</f>
        <v>0</v>
      </c>
      <c r="E50" s="16">
        <f>F50/$E$48</f>
        <v>0</v>
      </c>
      <c r="F50" s="42"/>
    </row>
    <row r="51" spans="1:15" ht="20.25" outlineLevel="1" thickTop="1" thickBot="1" x14ac:dyDescent="0.35">
      <c r="C51" s="10" t="s">
        <v>55</v>
      </c>
      <c r="D51" s="11">
        <f>F51/$D$48</f>
        <v>0</v>
      </c>
      <c r="E51" s="11">
        <f>F51/$E$48</f>
        <v>0</v>
      </c>
      <c r="F51" s="42"/>
    </row>
    <row r="52" spans="1:15" ht="20.25" outlineLevel="1" thickTop="1" thickBot="1" x14ac:dyDescent="0.35">
      <c r="C52" s="21" t="s">
        <v>56</v>
      </c>
      <c r="D52" s="22">
        <f>F52/$D$48</f>
        <v>0</v>
      </c>
      <c r="E52" s="22">
        <f>F52/$E$48</f>
        <v>0</v>
      </c>
      <c r="F52" s="42"/>
    </row>
    <row r="53" spans="1:15" ht="19.5" thickTop="1" thickBot="1" x14ac:dyDescent="0.3">
      <c r="A53" s="24" t="s">
        <v>86</v>
      </c>
      <c r="B53" s="25" t="s">
        <v>38</v>
      </c>
      <c r="C53" s="26"/>
      <c r="D53" s="27">
        <f>F53/$D$48</f>
        <v>0</v>
      </c>
      <c r="E53" s="27">
        <f>F53/$E$48</f>
        <v>0</v>
      </c>
      <c r="F53" s="27">
        <f>SUM(F49:F52)</f>
        <v>0</v>
      </c>
      <c r="G53" s="28">
        <f>IF(F53&lt;1000,F53*$O$48,IF(F53&lt;5000,$N$48*F53,IF(F53&lt;10000,$M$48*F53,IF(F53&lt;25000,$L$48*F53,IF(F53&lt;500000,$K$48*F53)))))</f>
        <v>0</v>
      </c>
    </row>
    <row r="54" spans="1:15" ht="15.75" thickTop="1" x14ac:dyDescent="0.25"/>
    <row r="55" spans="1:15" ht="30.75" thickBot="1" x14ac:dyDescent="0.3">
      <c r="B55" s="46" t="s">
        <v>60</v>
      </c>
      <c r="C55" s="47"/>
      <c r="D55" s="29">
        <v>12</v>
      </c>
      <c r="E55" s="6">
        <v>2500</v>
      </c>
      <c r="F55" s="35" t="s">
        <v>67</v>
      </c>
      <c r="G55" s="43"/>
      <c r="H55" s="44"/>
      <c r="I55" s="44"/>
      <c r="J55" s="44"/>
      <c r="K55" s="44"/>
      <c r="L55" s="45"/>
      <c r="M55" s="36" t="s">
        <v>66</v>
      </c>
      <c r="N55" s="36" t="s">
        <v>65</v>
      </c>
      <c r="O55" s="36" t="s">
        <v>64</v>
      </c>
    </row>
    <row r="56" spans="1:15" ht="20.25" outlineLevel="1" thickTop="1" thickBot="1" x14ac:dyDescent="0.35">
      <c r="C56" s="10" t="s">
        <v>61</v>
      </c>
      <c r="D56" s="11">
        <f>F56/$D$55</f>
        <v>0</v>
      </c>
      <c r="E56" s="11">
        <f>F56/$E$55</f>
        <v>0</v>
      </c>
      <c r="F56" s="42"/>
      <c r="M56" s="37">
        <v>35</v>
      </c>
      <c r="N56" s="37">
        <v>37</v>
      </c>
      <c r="O56" s="37">
        <v>40</v>
      </c>
    </row>
    <row r="57" spans="1:15" ht="20.25" outlineLevel="1" thickTop="1" thickBot="1" x14ac:dyDescent="0.35">
      <c r="C57" s="15" t="s">
        <v>62</v>
      </c>
      <c r="D57" s="16">
        <f>F57/$D$55</f>
        <v>0</v>
      </c>
      <c r="E57" s="16">
        <f>F57/$E$55</f>
        <v>0</v>
      </c>
      <c r="F57" s="42"/>
    </row>
    <row r="58" spans="1:15" ht="20.25" outlineLevel="1" thickTop="1" thickBot="1" x14ac:dyDescent="0.35">
      <c r="C58" s="33" t="s">
        <v>63</v>
      </c>
      <c r="D58" s="34">
        <f>F58/$D$55</f>
        <v>0</v>
      </c>
      <c r="E58" s="34">
        <f>F58/$E$55</f>
        <v>0</v>
      </c>
      <c r="F58" s="42"/>
    </row>
    <row r="59" spans="1:15" ht="19.5" thickTop="1" thickBot="1" x14ac:dyDescent="0.3">
      <c r="A59" s="24" t="s">
        <v>86</v>
      </c>
      <c r="B59" s="25" t="s">
        <v>38</v>
      </c>
      <c r="C59" s="26"/>
      <c r="D59" s="27">
        <f>F59/$D$55</f>
        <v>0</v>
      </c>
      <c r="E59" s="27">
        <f>F59/$E$55</f>
        <v>0</v>
      </c>
      <c r="F59" s="27">
        <f>SUM(F56:F58)</f>
        <v>0</v>
      </c>
      <c r="G59" s="28">
        <f>IF(F59&lt;1200,F59*$O$56,IF(F59&lt;4800,$N$56*F59,IF(F59&lt;100000,$M$56*F59)))</f>
        <v>0</v>
      </c>
    </row>
    <row r="60" spans="1:15" ht="15.75" thickTop="1" x14ac:dyDescent="0.25"/>
    <row r="61" spans="1:15" ht="15.75" thickBot="1" x14ac:dyDescent="0.3">
      <c r="B61" s="46" t="s">
        <v>68</v>
      </c>
      <c r="C61" s="47"/>
      <c r="D61" s="29">
        <v>1</v>
      </c>
      <c r="E61" s="29">
        <v>1000</v>
      </c>
      <c r="F61" s="43"/>
      <c r="G61" s="44"/>
      <c r="H61" s="44"/>
      <c r="I61" s="44"/>
      <c r="J61" s="44"/>
      <c r="K61" s="44"/>
      <c r="L61" s="45"/>
      <c r="M61" s="30">
        <v>70</v>
      </c>
      <c r="N61" s="30">
        <v>85</v>
      </c>
      <c r="O61" s="30">
        <v>100</v>
      </c>
    </row>
    <row r="62" spans="1:15" ht="20.25" outlineLevel="1" thickTop="1" thickBot="1" x14ac:dyDescent="0.35">
      <c r="C62" s="10" t="s">
        <v>69</v>
      </c>
      <c r="D62" s="11">
        <f>F62/$D$61</f>
        <v>0</v>
      </c>
      <c r="E62" s="11">
        <f>F62/$E$61</f>
        <v>0</v>
      </c>
      <c r="F62" s="42"/>
    </row>
    <row r="63" spans="1:15" ht="20.25" outlineLevel="1" thickTop="1" thickBot="1" x14ac:dyDescent="0.35">
      <c r="C63" s="15" t="s">
        <v>70</v>
      </c>
      <c r="D63" s="16">
        <f>F63/$D$61</f>
        <v>0</v>
      </c>
      <c r="E63" s="16">
        <f>F63/$E$61</f>
        <v>0</v>
      </c>
      <c r="F63" s="42"/>
    </row>
    <row r="64" spans="1:15" ht="20.25" outlineLevel="1" thickTop="1" thickBot="1" x14ac:dyDescent="0.35">
      <c r="C64" s="10" t="s">
        <v>71</v>
      </c>
      <c r="D64" s="11">
        <f>F64/$D$61</f>
        <v>0</v>
      </c>
      <c r="E64" s="11">
        <f>F64/$E$61</f>
        <v>0</v>
      </c>
      <c r="F64" s="42"/>
    </row>
    <row r="65" spans="1:15" ht="20.25" outlineLevel="1" thickTop="1" thickBot="1" x14ac:dyDescent="0.35">
      <c r="C65" s="21" t="s">
        <v>72</v>
      </c>
      <c r="D65" s="22">
        <f>F65/$D$61</f>
        <v>0</v>
      </c>
      <c r="E65" s="22">
        <f>F65/$E$61</f>
        <v>0</v>
      </c>
      <c r="F65" s="42"/>
    </row>
    <row r="66" spans="1:15" ht="19.5" thickTop="1" thickBot="1" x14ac:dyDescent="0.3">
      <c r="A66" s="24" t="s">
        <v>86</v>
      </c>
      <c r="B66" s="25" t="s">
        <v>38</v>
      </c>
      <c r="C66" s="26"/>
      <c r="D66" s="27">
        <f>F66/$D$61</f>
        <v>0</v>
      </c>
      <c r="E66" s="27">
        <f>F66/$E$61</f>
        <v>0</v>
      </c>
      <c r="F66" s="27">
        <f>SUM(F62:F65)</f>
        <v>0</v>
      </c>
      <c r="G66" s="28">
        <f>IF(F66&lt;1000,F66*$O$61,IF(F66&lt;5000,$N$61*F66,IF(F66&lt;1000000,$M$61*F66,)))</f>
        <v>0</v>
      </c>
    </row>
    <row r="67" spans="1:15" ht="15.75" thickTop="1" x14ac:dyDescent="0.25"/>
    <row r="68" spans="1:15" ht="30" customHeight="1" thickBot="1" x14ac:dyDescent="0.3">
      <c r="B68" s="46" t="s">
        <v>73</v>
      </c>
      <c r="C68" s="47"/>
      <c r="D68" s="29">
        <v>1</v>
      </c>
      <c r="E68" s="29">
        <v>1000</v>
      </c>
      <c r="F68" s="43"/>
      <c r="G68" s="44"/>
      <c r="H68" s="44"/>
      <c r="I68" s="44"/>
      <c r="J68" s="45"/>
      <c r="K68" s="30">
        <v>9</v>
      </c>
      <c r="L68" s="30">
        <v>10</v>
      </c>
      <c r="M68" s="30">
        <v>11</v>
      </c>
      <c r="N68" s="30">
        <v>13</v>
      </c>
      <c r="O68" s="30">
        <v>15</v>
      </c>
    </row>
    <row r="69" spans="1:15" ht="20.25" outlineLevel="1" thickTop="1" thickBot="1" x14ac:dyDescent="0.35">
      <c r="C69" s="33" t="s">
        <v>74</v>
      </c>
      <c r="D69" s="34">
        <f>F69/$D$68</f>
        <v>0</v>
      </c>
      <c r="E69" s="34">
        <f>F69/$E$68</f>
        <v>0</v>
      </c>
      <c r="F69" s="42"/>
    </row>
    <row r="70" spans="1:15" ht="19.5" thickTop="1" thickBot="1" x14ac:dyDescent="0.3">
      <c r="A70" s="24" t="s">
        <v>86</v>
      </c>
      <c r="B70" s="25" t="s">
        <v>38</v>
      </c>
      <c r="C70" s="26"/>
      <c r="D70" s="27">
        <f>F70/$D$68</f>
        <v>0</v>
      </c>
      <c r="E70" s="27">
        <f>F70/$E$68</f>
        <v>0</v>
      </c>
      <c r="F70" s="27">
        <f>SUM(F69)</f>
        <v>0</v>
      </c>
      <c r="G70" s="28">
        <f>IF(F70&lt;1000,F70*$O$68,IF(F70&lt;5000,$N$68*F70,IF(F70&lt;10000,$M$68*F70,IF(F70&lt;25000,$L$68*F70,IF(F70&lt;500000,$K$68*F70)))))</f>
        <v>0</v>
      </c>
    </row>
    <row r="71" spans="1:15" ht="15.75" thickTop="1" x14ac:dyDescent="0.25"/>
    <row r="72" spans="1:15" ht="30" customHeight="1" thickBot="1" x14ac:dyDescent="0.3">
      <c r="B72" s="46" t="s">
        <v>75</v>
      </c>
      <c r="C72" s="47"/>
      <c r="D72" s="29">
        <v>1</v>
      </c>
      <c r="E72" s="29">
        <v>1000</v>
      </c>
      <c r="F72" s="43"/>
      <c r="G72" s="44"/>
      <c r="H72" s="44"/>
      <c r="I72" s="44"/>
      <c r="J72" s="45"/>
      <c r="K72" s="30">
        <v>12.5</v>
      </c>
      <c r="L72" s="30">
        <v>13.5</v>
      </c>
      <c r="M72" s="30">
        <v>14.5</v>
      </c>
      <c r="N72" s="30">
        <v>15.5</v>
      </c>
      <c r="O72" s="30">
        <v>16.5</v>
      </c>
    </row>
    <row r="73" spans="1:15" ht="20.25" outlineLevel="1" thickTop="1" thickBot="1" x14ac:dyDescent="0.35">
      <c r="C73" s="33" t="s">
        <v>74</v>
      </c>
      <c r="D73" s="34">
        <f>F73/$D$72</f>
        <v>0</v>
      </c>
      <c r="E73" s="34">
        <f>F73/$E$72</f>
        <v>0</v>
      </c>
      <c r="F73" s="42"/>
    </row>
    <row r="74" spans="1:15" ht="19.5" thickTop="1" thickBot="1" x14ac:dyDescent="0.3">
      <c r="A74" s="24" t="s">
        <v>86</v>
      </c>
      <c r="B74" s="25" t="s">
        <v>38</v>
      </c>
      <c r="C74" s="26"/>
      <c r="D74" s="27">
        <f>F74/$D$72</f>
        <v>0</v>
      </c>
      <c r="E74" s="27">
        <f>F74/$E$72</f>
        <v>0</v>
      </c>
      <c r="F74" s="27">
        <f>SUM(F73)</f>
        <v>0</v>
      </c>
      <c r="G74" s="28">
        <f>IF(F74&lt;1000,F74*$O$72,IF(F74&lt;5000,$N$72*F74,IF(F74&lt;10000,$M$72*F74,IF(F74&lt;25000,$L$72*F74,IF(F74&lt;500000,$K$72*F74)))))</f>
        <v>0</v>
      </c>
    </row>
    <row r="75" spans="1:15" ht="15.75" thickTop="1" x14ac:dyDescent="0.25"/>
    <row r="76" spans="1:15" ht="30.75" thickBot="1" x14ac:dyDescent="0.3">
      <c r="B76" s="46" t="s">
        <v>76</v>
      </c>
      <c r="C76" s="47"/>
      <c r="D76" s="29">
        <v>12</v>
      </c>
      <c r="E76" s="6">
        <v>2500</v>
      </c>
      <c r="F76" s="35" t="s">
        <v>67</v>
      </c>
      <c r="G76" s="43"/>
      <c r="H76" s="44"/>
      <c r="I76" s="44"/>
      <c r="J76" s="44"/>
      <c r="K76" s="45"/>
      <c r="L76" s="36" t="s">
        <v>66</v>
      </c>
      <c r="M76" s="36" t="s">
        <v>65</v>
      </c>
      <c r="N76" s="36" t="s">
        <v>64</v>
      </c>
    </row>
    <row r="77" spans="1:15" ht="20.25" outlineLevel="1" thickTop="1" thickBot="1" x14ac:dyDescent="0.35">
      <c r="C77" s="33" t="s">
        <v>77</v>
      </c>
      <c r="D77" s="34">
        <f>F77/$D$76</f>
        <v>0</v>
      </c>
      <c r="E77" s="34">
        <f>F77/$E$76</f>
        <v>0</v>
      </c>
      <c r="F77" s="42"/>
      <c r="G77" s="38"/>
      <c r="L77" s="39">
        <v>35</v>
      </c>
      <c r="M77" s="39">
        <v>37</v>
      </c>
      <c r="N77" s="39">
        <v>40</v>
      </c>
    </row>
    <row r="78" spans="1:15" ht="19.5" thickTop="1" thickBot="1" x14ac:dyDescent="0.3">
      <c r="A78" s="24" t="s">
        <v>86</v>
      </c>
      <c r="B78" s="25" t="s">
        <v>38</v>
      </c>
      <c r="C78" s="26"/>
      <c r="D78" s="27">
        <f>F78/$D$76</f>
        <v>0</v>
      </c>
      <c r="E78" s="27">
        <f>F78/$E$76</f>
        <v>0</v>
      </c>
      <c r="F78" s="27">
        <f>SUM(F77)</f>
        <v>0</v>
      </c>
      <c r="G78" s="28">
        <f>IF(F78&lt;1200,F78*$N$77,IF(F78&lt;4800,$M$77*F78,IF(F78&lt;100000,$L$77*F78)))</f>
        <v>0</v>
      </c>
    </row>
    <row r="79" spans="1:15" ht="15.75" thickTop="1" x14ac:dyDescent="0.25"/>
    <row r="80" spans="1:15" ht="24" thickBot="1" x14ac:dyDescent="0.3">
      <c r="B80" s="46" t="s">
        <v>78</v>
      </c>
      <c r="C80" s="47"/>
      <c r="D80" s="29">
        <v>12</v>
      </c>
      <c r="E80" s="6">
        <v>2500</v>
      </c>
      <c r="F80" s="43"/>
      <c r="G80" s="44"/>
      <c r="H80" s="44"/>
      <c r="I80" s="44"/>
      <c r="J80" s="44"/>
      <c r="K80" s="45"/>
      <c r="L80" s="36" t="s">
        <v>66</v>
      </c>
      <c r="M80" s="36" t="s">
        <v>65</v>
      </c>
      <c r="N80" s="36" t="s">
        <v>64</v>
      </c>
    </row>
    <row r="81" spans="1:15" ht="20.25" outlineLevel="1" thickTop="1" thickBot="1" x14ac:dyDescent="0.35">
      <c r="C81" s="33" t="s">
        <v>39</v>
      </c>
      <c r="D81" s="34">
        <f>F81/$D$76</f>
        <v>0</v>
      </c>
      <c r="E81" s="34">
        <f>F81/$E$76</f>
        <v>0</v>
      </c>
      <c r="F81" s="42"/>
      <c r="L81" s="18">
        <v>100</v>
      </c>
      <c r="M81" s="18">
        <v>110</v>
      </c>
      <c r="N81" s="18">
        <v>120</v>
      </c>
    </row>
    <row r="82" spans="1:15" ht="19.5" thickTop="1" thickBot="1" x14ac:dyDescent="0.3">
      <c r="A82" s="24" t="s">
        <v>86</v>
      </c>
      <c r="B82" s="25" t="s">
        <v>38</v>
      </c>
      <c r="C82" s="26"/>
      <c r="D82" s="27">
        <f>F82/$D$76</f>
        <v>0</v>
      </c>
      <c r="E82" s="27">
        <f>F82/$E$76</f>
        <v>0</v>
      </c>
      <c r="F82" s="27">
        <f>SUM(F81)</f>
        <v>0</v>
      </c>
      <c r="G82" s="28">
        <f>IF(F82&lt;1200,F82*$N$81,IF(F82&lt;4800,$M$81*F82,IF(F82&lt;100000,$L$81*F82)))</f>
        <v>0</v>
      </c>
    </row>
    <row r="83" spans="1:15" ht="15.75" thickTop="1" x14ac:dyDescent="0.25"/>
    <row r="84" spans="1:15" ht="30.75" thickBot="1" x14ac:dyDescent="0.3">
      <c r="B84" s="40" t="s">
        <v>79</v>
      </c>
      <c r="C84" s="43"/>
      <c r="D84" s="44"/>
      <c r="E84" s="44"/>
      <c r="F84" s="44"/>
      <c r="G84" s="44"/>
      <c r="H84" s="44"/>
      <c r="I84" s="44"/>
      <c r="J84" s="44"/>
      <c r="K84" s="44"/>
      <c r="L84" s="44"/>
      <c r="M84" s="44"/>
      <c r="N84" s="45"/>
      <c r="O84" s="29">
        <v>2750</v>
      </c>
    </row>
    <row r="85" spans="1:15" ht="20.25" outlineLevel="1" thickTop="1" thickBot="1" x14ac:dyDescent="0.35">
      <c r="C85" s="33" t="s">
        <v>80</v>
      </c>
      <c r="D85" s="33"/>
      <c r="E85" s="33"/>
      <c r="F85" s="42"/>
    </row>
    <row r="86" spans="1:15" ht="19.5" thickTop="1" thickBot="1" x14ac:dyDescent="0.3">
      <c r="A86" s="24" t="s">
        <v>86</v>
      </c>
      <c r="B86" s="25" t="s">
        <v>38</v>
      </c>
      <c r="C86" s="26"/>
      <c r="D86" s="27"/>
      <c r="E86" s="27"/>
      <c r="F86" s="27">
        <f>SUM(F85)</f>
        <v>0</v>
      </c>
      <c r="G86" s="28">
        <f>F86*O84</f>
        <v>0</v>
      </c>
    </row>
    <row r="87" spans="1:15" ht="15.75" thickTop="1" x14ac:dyDescent="0.25"/>
    <row r="88" spans="1:15" ht="15.75" thickBot="1" x14ac:dyDescent="0.3">
      <c r="B88" s="40" t="s">
        <v>81</v>
      </c>
      <c r="C88" s="43"/>
      <c r="D88" s="44"/>
      <c r="E88" s="44"/>
      <c r="F88" s="44"/>
      <c r="G88" s="44"/>
      <c r="H88" s="44"/>
      <c r="I88" s="44"/>
      <c r="J88" s="44"/>
      <c r="K88" s="44"/>
      <c r="L88" s="44"/>
      <c r="M88" s="45"/>
      <c r="N88" s="29">
        <v>1250</v>
      </c>
      <c r="O88" s="29">
        <v>1400</v>
      </c>
    </row>
    <row r="89" spans="1:15" ht="20.25" outlineLevel="1" thickTop="1" thickBot="1" x14ac:dyDescent="0.35">
      <c r="C89" s="33" t="s">
        <v>80</v>
      </c>
      <c r="D89" s="33"/>
      <c r="E89" s="33"/>
      <c r="F89" s="42"/>
    </row>
    <row r="90" spans="1:15" ht="19.5" thickTop="1" thickBot="1" x14ac:dyDescent="0.3">
      <c r="A90" s="24" t="s">
        <v>86</v>
      </c>
      <c r="B90" s="25" t="s">
        <v>38</v>
      </c>
      <c r="C90" s="26"/>
      <c r="D90" s="27"/>
      <c r="E90" s="27"/>
      <c r="F90" s="27">
        <f>SUM(F89)</f>
        <v>0</v>
      </c>
      <c r="G90" s="28">
        <f>IF(F90&lt;1000,F90*$O$88,IF(F90&lt;500000,$N$88*F90))</f>
        <v>0</v>
      </c>
    </row>
    <row r="91" spans="1:15" ht="15.75" thickTop="1" x14ac:dyDescent="0.25"/>
    <row r="92" spans="1:15" ht="15.75" thickBot="1" x14ac:dyDescent="0.3">
      <c r="B92" s="40" t="s">
        <v>82</v>
      </c>
      <c r="C92" s="43"/>
      <c r="D92" s="44"/>
      <c r="E92" s="44"/>
      <c r="F92" s="44"/>
      <c r="G92" s="44"/>
      <c r="H92" s="44"/>
      <c r="I92" s="44"/>
      <c r="J92" s="44"/>
      <c r="K92" s="44"/>
      <c r="L92" s="44"/>
      <c r="M92" s="45"/>
      <c r="N92" s="29">
        <v>1000</v>
      </c>
      <c r="O92" s="29">
        <v>1150</v>
      </c>
    </row>
    <row r="93" spans="1:15" ht="20.25" outlineLevel="1" thickTop="1" thickBot="1" x14ac:dyDescent="0.35">
      <c r="C93" s="33" t="s">
        <v>83</v>
      </c>
      <c r="D93" s="33"/>
      <c r="E93" s="33"/>
      <c r="F93" s="42"/>
    </row>
    <row r="94" spans="1:15" ht="19.5" thickTop="1" thickBot="1" x14ac:dyDescent="0.3">
      <c r="A94" s="24" t="s">
        <v>86</v>
      </c>
      <c r="B94" s="25" t="s">
        <v>38</v>
      </c>
      <c r="C94" s="26"/>
      <c r="D94" s="27"/>
      <c r="E94" s="27"/>
      <c r="F94" s="27">
        <f>SUM(F93)</f>
        <v>0</v>
      </c>
      <c r="G94" s="28">
        <f>IF(F94&lt;1000,F94*$O$92,IF(F94&lt;500000,$N$92*F94))</f>
        <v>0</v>
      </c>
    </row>
    <row r="95" spans="1:15" ht="15.75" thickTop="1" x14ac:dyDescent="0.25"/>
    <row r="96" spans="1:15" ht="31.5" customHeight="1" x14ac:dyDescent="0.35">
      <c r="B96" s="41" t="s">
        <v>87</v>
      </c>
      <c r="C96" s="48">
        <f>SUM(G94+G90+G86+G82+G78+G74+G70+G66+G59+G53+G46+G42+G35+G27)</f>
        <v>0</v>
      </c>
      <c r="D96" s="48"/>
    </row>
  </sheetData>
  <sheetProtection sheet="1" objects="1" scenarios="1" formatCells="0" formatColumns="0" formatRows="0" insertColumns="0" insertRows="0" insertHyperlinks="0" deleteColumns="0" deleteRows="0"/>
  <mergeCells count="27">
    <mergeCell ref="C96:D96"/>
    <mergeCell ref="B2:C2"/>
    <mergeCell ref="D2:I2"/>
    <mergeCell ref="B3:C3"/>
    <mergeCell ref="B29:C29"/>
    <mergeCell ref="B37:C37"/>
    <mergeCell ref="F29:J29"/>
    <mergeCell ref="F37:J37"/>
    <mergeCell ref="B44:C44"/>
    <mergeCell ref="B48:C48"/>
    <mergeCell ref="G48:J48"/>
    <mergeCell ref="B55:C55"/>
    <mergeCell ref="G55:L55"/>
    <mergeCell ref="F44:J44"/>
    <mergeCell ref="B61:C61"/>
    <mergeCell ref="B68:C68"/>
    <mergeCell ref="F68:J68"/>
    <mergeCell ref="F61:L61"/>
    <mergeCell ref="B72:C72"/>
    <mergeCell ref="F72:J72"/>
    <mergeCell ref="C92:M92"/>
    <mergeCell ref="G76:K76"/>
    <mergeCell ref="B76:C76"/>
    <mergeCell ref="B80:C80"/>
    <mergeCell ref="F80:K80"/>
    <mergeCell ref="C84:N84"/>
    <mergeCell ref="C88:M88"/>
  </mergeCells>
  <pageMargins left="0.7" right="0.7" top="0.75" bottom="0.75" header="0.3" footer="0.3"/>
  <pageSetup orientation="portrait"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Лист1</vt:lpstr>
      <vt:lpstr>Лист2</vt:lpstr>
      <vt:lpstr>Лист3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2020-10-11T10:03:11Z</dcterms:modified>
</cp:coreProperties>
</file>