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defaultThemeVersion="124226"/>
  <bookViews>
    <workbookView xWindow="240" yWindow="105" windowWidth="14805" windowHeight="8010"/>
  </bookViews>
  <sheets>
    <sheet name="Лист1" sheetId="1" r:id="rId1"/>
    <sheet name="Лист2" sheetId="2" r:id="rId2"/>
    <sheet name="Лист3" sheetId="3" r:id="rId3"/>
  </sheets>
  <calcPr calcId="145621"/>
</workbook>
</file>

<file path=xl/calcChain.xml><?xml version="1.0" encoding="utf-8"?>
<calcChain xmlns="http://schemas.openxmlformats.org/spreadsheetml/2006/main">
  <c r="F30" i="1" l="1"/>
  <c r="D30" i="1" s="1"/>
  <c r="D29" i="1"/>
  <c r="E29" i="1"/>
  <c r="G30" i="1" l="1"/>
  <c r="E30" i="1"/>
  <c r="F93" i="1"/>
  <c r="G93" i="1" s="1"/>
  <c r="F97" i="1"/>
  <c r="G97" i="1" s="1"/>
  <c r="F89" i="1"/>
  <c r="G89" i="1" s="1"/>
  <c r="E84" i="1"/>
  <c r="D84" i="1"/>
  <c r="F85" i="1"/>
  <c r="G85" i="1" s="1"/>
  <c r="F81" i="1"/>
  <c r="D81" i="1" s="1"/>
  <c r="D80" i="1"/>
  <c r="E80" i="1"/>
  <c r="F77" i="1"/>
  <c r="E72" i="1"/>
  <c r="D72" i="1"/>
  <c r="F73" i="1"/>
  <c r="D73" i="1" s="1"/>
  <c r="E65" i="1"/>
  <c r="E66" i="1"/>
  <c r="E67" i="1"/>
  <c r="E68" i="1"/>
  <c r="D65" i="1"/>
  <c r="D66" i="1"/>
  <c r="D67" i="1"/>
  <c r="D68" i="1"/>
  <c r="F69" i="1"/>
  <c r="G69" i="1" s="1"/>
  <c r="F62" i="1"/>
  <c r="G62" i="1" s="1"/>
  <c r="D61" i="1"/>
  <c r="D59" i="1"/>
  <c r="D60" i="1"/>
  <c r="F56" i="1"/>
  <c r="G56" i="1" s="1"/>
  <c r="D52" i="1"/>
  <c r="D53" i="1"/>
  <c r="D54" i="1"/>
  <c r="D55" i="1"/>
  <c r="E52" i="1"/>
  <c r="E53" i="1"/>
  <c r="E54" i="1"/>
  <c r="E55" i="1"/>
  <c r="F49" i="1"/>
  <c r="G49" i="1" s="1"/>
  <c r="D41" i="1"/>
  <c r="D42" i="1"/>
  <c r="D43" i="1"/>
  <c r="D44" i="1"/>
  <c r="E41" i="1"/>
  <c r="E42" i="1"/>
  <c r="E43" i="1"/>
  <c r="E44" i="1"/>
  <c r="F45" i="1"/>
  <c r="G45" i="1" s="1"/>
  <c r="F38" i="1"/>
  <c r="G38" i="1" s="1"/>
  <c r="E33" i="1"/>
  <c r="E34" i="1"/>
  <c r="E35" i="1"/>
  <c r="E36" i="1"/>
  <c r="E37" i="1"/>
  <c r="D33" i="1"/>
  <c r="D34" i="1"/>
  <c r="D35" i="1"/>
  <c r="D36" i="1"/>
  <c r="D37" i="1"/>
  <c r="E4" i="1"/>
  <c r="F26" i="1"/>
  <c r="D26" i="1" s="1"/>
  <c r="D5" i="1"/>
  <c r="D6" i="1"/>
  <c r="D7" i="1"/>
  <c r="D8" i="1"/>
  <c r="D9" i="1"/>
  <c r="D10" i="1"/>
  <c r="D11" i="1"/>
  <c r="D12" i="1"/>
  <c r="D13" i="1"/>
  <c r="D14" i="1"/>
  <c r="D15" i="1"/>
  <c r="D16" i="1"/>
  <c r="D17" i="1"/>
  <c r="D18" i="1"/>
  <c r="D19" i="1"/>
  <c r="D20" i="1"/>
  <c r="D21" i="1"/>
  <c r="D22" i="1"/>
  <c r="D23" i="1"/>
  <c r="D24" i="1"/>
  <c r="D25" i="1"/>
  <c r="E5" i="1"/>
  <c r="E6" i="1"/>
  <c r="E7" i="1"/>
  <c r="E8" i="1"/>
  <c r="E9" i="1"/>
  <c r="E10" i="1"/>
  <c r="E11" i="1"/>
  <c r="E12" i="1"/>
  <c r="E13" i="1"/>
  <c r="E14" i="1"/>
  <c r="E15" i="1"/>
  <c r="E16" i="1"/>
  <c r="E17" i="1"/>
  <c r="E18" i="1"/>
  <c r="E19" i="1"/>
  <c r="E20" i="1"/>
  <c r="E21" i="1"/>
  <c r="E22" i="1"/>
  <c r="E23" i="1"/>
  <c r="E24" i="1"/>
  <c r="E25" i="1"/>
  <c r="D4" i="1"/>
  <c r="G81" i="1" l="1"/>
  <c r="D85" i="1"/>
  <c r="G73" i="1"/>
  <c r="E73" i="1"/>
  <c r="D69" i="1"/>
  <c r="D45" i="1"/>
  <c r="G26" i="1"/>
  <c r="E85" i="1"/>
  <c r="E81" i="1"/>
  <c r="G77" i="1"/>
  <c r="E77" i="1"/>
  <c r="D77" i="1"/>
  <c r="D76" i="1"/>
  <c r="E76" i="1"/>
  <c r="E69" i="1"/>
  <c r="E26" i="1"/>
  <c r="D56" i="1"/>
  <c r="E56" i="1"/>
  <c r="E45" i="1"/>
  <c r="E38" i="1"/>
  <c r="D38" i="1"/>
  <c r="E61" i="1"/>
  <c r="E59" i="1"/>
  <c r="E60" i="1"/>
  <c r="D62" i="1"/>
  <c r="E62" i="1"/>
  <c r="C99" i="1" l="1"/>
</calcChain>
</file>

<file path=xl/comments1.xml><?xml version="1.0" encoding="utf-8"?>
<comments xmlns="http://schemas.openxmlformats.org/spreadsheetml/2006/main">
  <authors>
    <author>Автор</author>
  </authors>
  <commentList>
    <comment ref="C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9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0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6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19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0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29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6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3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1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4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3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4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5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5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6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7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68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72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  <comment ref="C76" authorId="0">
      <text>
        <r>
          <rPr>
            <b/>
            <sz val="9"/>
            <color indexed="81"/>
            <rFont val="Tahoma"/>
            <family val="2"/>
            <charset val="204"/>
          </rPr>
          <t xml:space="preserve">Автор:
</t>
        </r>
      </text>
    </comment>
  </commentList>
</comments>
</file>

<file path=xl/sharedStrings.xml><?xml version="1.0" encoding="utf-8"?>
<sst xmlns="http://schemas.openxmlformats.org/spreadsheetml/2006/main" count="128" uniqueCount="89">
  <si>
    <t>НАИМЕНОВАНИЕ</t>
  </si>
  <si>
    <t>ВИД</t>
  </si>
  <si>
    <t>В УПАКОВКЕ</t>
  </si>
  <si>
    <t>В КОРОБКЕ</t>
  </si>
  <si>
    <t>ОТ 100 ТЫС. ШТ</t>
  </si>
  <si>
    <t>ОТ 75 ТЫС. ШТ</t>
  </si>
  <si>
    <t>ОТ 50 ТЫС. ШТ</t>
  </si>
  <si>
    <t>ОТ 25 ТЫС. ШТ.</t>
  </si>
  <si>
    <t>ОТ 10 ТЫС. ШТ</t>
  </si>
  <si>
    <t>ОТ 5 ТЫС ШТ.</t>
  </si>
  <si>
    <t>ОТ 1 ТЫС. ШТ</t>
  </si>
  <si>
    <t>ОТ 100</t>
  </si>
  <si>
    <t>Маска детская/3х слойная/одноразовая. В ассорт. С принтами</t>
  </si>
  <si>
    <t>Собачки розовые</t>
  </si>
  <si>
    <t>Собачки голубые</t>
  </si>
  <si>
    <t>Hello Kitty бел.</t>
  </si>
  <si>
    <t>Хомяки</t>
  </si>
  <si>
    <t>Единороги бел.</t>
  </si>
  <si>
    <t>Динозавры</t>
  </si>
  <si>
    <t>Авто розов.</t>
  </si>
  <si>
    <t>Пингвины бел.</t>
  </si>
  <si>
    <t>Панды роз.</t>
  </si>
  <si>
    <t>Ночь бел.</t>
  </si>
  <si>
    <t>Жирафы</t>
  </si>
  <si>
    <t>Дораэмон</t>
  </si>
  <si>
    <t>Клубника Роз.</t>
  </si>
  <si>
    <t>Гриб Роз.</t>
  </si>
  <si>
    <t>Ананас</t>
  </si>
  <si>
    <t>Hello Kitty роз.</t>
  </si>
  <si>
    <t>Hello Kitty пудр.</t>
  </si>
  <si>
    <t>Котики бел.</t>
  </si>
  <si>
    <t>Панды голуб.</t>
  </si>
  <si>
    <t>Клубника Бел.</t>
  </si>
  <si>
    <t>ЗАКАЗ</t>
  </si>
  <si>
    <t>СУММА</t>
  </si>
  <si>
    <t>Голубые</t>
  </si>
  <si>
    <t>Ассорти</t>
  </si>
  <si>
    <t>Итого:</t>
  </si>
  <si>
    <t>Белые</t>
  </si>
  <si>
    <t>Панда Голу.</t>
  </si>
  <si>
    <t>Камуфляж</t>
  </si>
  <si>
    <t>Маска детская KN95 С клапаном</t>
  </si>
  <si>
    <t>Котики Роз</t>
  </si>
  <si>
    <t>Котики Голу.</t>
  </si>
  <si>
    <t>Космос</t>
  </si>
  <si>
    <t>Серые</t>
  </si>
  <si>
    <t>Розовые</t>
  </si>
  <si>
    <t>Бежевые</t>
  </si>
  <si>
    <t>Многоразовая тканевая детская маска с угольным фильтром (1шт)</t>
  </si>
  <si>
    <t xml:space="preserve">Угольный фильтр от Многоразовой тканевой детской маски </t>
  </si>
  <si>
    <t>Фильтр</t>
  </si>
  <si>
    <t>?</t>
  </si>
  <si>
    <t>Мишки М</t>
  </si>
  <si>
    <t>Мишки S</t>
  </si>
  <si>
    <t>Панды М</t>
  </si>
  <si>
    <t>Панды S</t>
  </si>
  <si>
    <t xml:space="preserve">Кратность 10 </t>
  </si>
  <si>
    <t xml:space="preserve">Кратность 50 </t>
  </si>
  <si>
    <t>Premium одноразовые детские маски 3слоя</t>
  </si>
  <si>
    <t>Перчатки детские</t>
  </si>
  <si>
    <t>Пары S</t>
  </si>
  <si>
    <t>Пары М</t>
  </si>
  <si>
    <t>Пары L</t>
  </si>
  <si>
    <t>ОТ 120 пар</t>
  </si>
  <si>
    <t>ОТ 1 200 пар</t>
  </si>
  <si>
    <t>ОТ 4 800 пар.</t>
  </si>
  <si>
    <t xml:space="preserve">Кратность 12 </t>
  </si>
  <si>
    <t>KN 95 Взрослый Prmium</t>
  </si>
  <si>
    <t>Розовый</t>
  </si>
  <si>
    <t>Черный</t>
  </si>
  <si>
    <t>Серый</t>
  </si>
  <si>
    <t>Голубой</t>
  </si>
  <si>
    <t>KN 95 Взрослый Lite Без клапана</t>
  </si>
  <si>
    <t>Белый</t>
  </si>
  <si>
    <t>KN 95 Взрослый Lite С клапаном</t>
  </si>
  <si>
    <t>Перчатки  тканевые</t>
  </si>
  <si>
    <t>Черные</t>
  </si>
  <si>
    <t>Перчатки парадные</t>
  </si>
  <si>
    <t>Костюм 3М пропечатанный</t>
  </si>
  <si>
    <t>3М</t>
  </si>
  <si>
    <t xml:space="preserve">Костюм 3М </t>
  </si>
  <si>
    <t xml:space="preserve">Костюм Tyvek </t>
  </si>
  <si>
    <t>Tyvek</t>
  </si>
  <si>
    <t>Юридический адрес:                                                                  Расчётный счёт:                                                          Корреспондентский счёт:                                                                                                  БИК банка:                                                                                                   Банк:</t>
  </si>
  <si>
    <r>
      <rPr>
        <sz val="12"/>
        <color theme="1"/>
        <rFont val="Calibri"/>
        <family val="2"/>
        <charset val="204"/>
        <scheme val="minor"/>
      </rPr>
      <t>ООО "Бизнес Финанс Гарант"</t>
    </r>
    <r>
      <rPr>
        <sz val="11"/>
        <color theme="1"/>
        <rFont val="Calibri"/>
        <family val="2"/>
        <scheme val="minor"/>
      </rPr>
      <t xml:space="preserve">                                                                          Телефон/факс:                                                 E-mail:                                                        Юридический адрес:                                                                            ИНН/КПП:                                                                                                        ОГРН:  </t>
    </r>
  </si>
  <si>
    <t>←</t>
  </si>
  <si>
    <t>ИТОГО ПО ПРАЙСУ:</t>
  </si>
  <si>
    <t>Лапки/мишки бел</t>
  </si>
  <si>
    <t>Маска детская/3х слойная/одноразовая. Одноцветная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</si>
</sst>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&quot;р.&quot;"/>
    <numFmt numFmtId="165" formatCode="#,##0.0&quot;р.&quot;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b/>
      <sz val="9"/>
      <color indexed="81"/>
      <name val="Tahoma"/>
      <family val="2"/>
      <charset val="204"/>
    </font>
    <font>
      <b/>
      <sz val="8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14"/>
      <color rgb="FF4D5156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4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ck">
        <color rgb="FF00B050"/>
      </left>
      <right/>
      <top style="thin">
        <color indexed="64"/>
      </top>
      <bottom/>
      <diagonal/>
    </border>
    <border>
      <left style="thick">
        <color rgb="FF00B050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theme="2" tint="-0.749992370372631"/>
      </top>
      <bottom style="double">
        <color theme="2" tint="-0.749992370372631"/>
      </bottom>
      <diagonal/>
    </border>
    <border>
      <left style="thick">
        <color theme="5" tint="-0.499984740745262"/>
      </left>
      <right style="thick">
        <color theme="5" tint="-0.499984740745262"/>
      </right>
      <top style="thick">
        <color theme="5" tint="-0.499984740745262"/>
      </top>
      <bottom style="thick">
        <color theme="5" tint="-0.499984740745262"/>
      </bottom>
      <diagonal/>
    </border>
    <border>
      <left style="thick">
        <color theme="5" tint="-0.499984740745262"/>
      </left>
      <right/>
      <top/>
      <bottom/>
      <diagonal/>
    </border>
  </borders>
  <cellStyleXfs count="1">
    <xf numFmtId="0" fontId="0" fillId="0" borderId="0"/>
  </cellStyleXfs>
  <cellXfs count="53">
    <xf numFmtId="0" fontId="0" fillId="0" borderId="0" xfId="0"/>
    <xf numFmtId="0" fontId="0" fillId="0" borderId="0" xfId="0" applyAlignment="1">
      <alignment wrapText="1"/>
    </xf>
    <xf numFmtId="164" fontId="0" fillId="0" borderId="0" xfId="0" applyNumberFormat="1"/>
    <xf numFmtId="165" fontId="0" fillId="0" borderId="0" xfId="0" applyNumberFormat="1"/>
    <xf numFmtId="0" fontId="0" fillId="0" borderId="1" xfId="0" applyBorder="1"/>
    <xf numFmtId="1" fontId="0" fillId="0" borderId="1" xfId="0" applyNumberFormat="1" applyBorder="1"/>
    <xf numFmtId="165" fontId="0" fillId="0" borderId="1" xfId="0" applyNumberFormat="1" applyBorder="1"/>
    <xf numFmtId="0" fontId="0" fillId="0" borderId="2" xfId="0" applyBorder="1"/>
    <xf numFmtId="1" fontId="0" fillId="0" borderId="2" xfId="0" applyNumberFormat="1" applyBorder="1"/>
    <xf numFmtId="165" fontId="0" fillId="0" borderId="0" xfId="0" applyNumberFormat="1" applyBorder="1"/>
    <xf numFmtId="165" fontId="0" fillId="0" borderId="3" xfId="0" applyNumberFormat="1" applyBorder="1"/>
    <xf numFmtId="0" fontId="0" fillId="0" borderId="0" xfId="0" applyBorder="1"/>
    <xf numFmtId="1" fontId="0" fillId="0" borderId="4" xfId="0" applyNumberFormat="1" applyBorder="1"/>
    <xf numFmtId="0" fontId="0" fillId="0" borderId="8" xfId="0" applyBorder="1"/>
    <xf numFmtId="0" fontId="0" fillId="0" borderId="9" xfId="0" applyBorder="1"/>
    <xf numFmtId="1" fontId="4" fillId="2" borderId="1" xfId="0" applyNumberFormat="1" applyFont="1" applyFill="1" applyBorder="1"/>
    <xf numFmtId="164" fontId="4" fillId="2" borderId="1" xfId="0" applyNumberFormat="1" applyFont="1" applyFill="1" applyBorder="1"/>
    <xf numFmtId="0" fontId="4" fillId="2" borderId="1" xfId="0" applyFont="1" applyFill="1" applyBorder="1"/>
    <xf numFmtId="165" fontId="4" fillId="2" borderId="1" xfId="0" applyNumberFormat="1" applyFont="1" applyFill="1" applyBorder="1"/>
    <xf numFmtId="0" fontId="3" fillId="3" borderId="1" xfId="0" applyFont="1" applyFill="1" applyBorder="1" applyAlignment="1">
      <alignment vertical="center" wrapText="1"/>
    </xf>
    <xf numFmtId="0" fontId="4" fillId="3" borderId="1" xfId="0" applyFont="1" applyFill="1" applyBorder="1" applyAlignment="1">
      <alignment horizontal="center" vertical="center"/>
    </xf>
    <xf numFmtId="0" fontId="4" fillId="3" borderId="4" xfId="0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wrapText="1"/>
    </xf>
    <xf numFmtId="0" fontId="3" fillId="2" borderId="1" xfId="0" applyFont="1" applyFill="1" applyBorder="1" applyAlignment="1">
      <alignment wrapText="1"/>
    </xf>
    <xf numFmtId="0" fontId="4" fillId="2" borderId="1" xfId="0" applyFont="1" applyFill="1" applyBorder="1" applyAlignment="1">
      <alignment horizontal="center" wrapText="1"/>
    </xf>
    <xf numFmtId="165" fontId="0" fillId="0" borderId="8" xfId="0" applyNumberFormat="1" applyBorder="1"/>
    <xf numFmtId="0" fontId="5" fillId="2" borderId="10" xfId="0" applyFont="1" applyFill="1" applyBorder="1" applyAlignment="1">
      <alignment horizontal="center" wrapText="1"/>
    </xf>
    <xf numFmtId="0" fontId="0" fillId="5" borderId="13" xfId="0" applyFill="1" applyBorder="1" applyAlignment="1">
      <alignment horizontal="right"/>
    </xf>
    <xf numFmtId="0" fontId="0" fillId="5" borderId="13" xfId="0" applyFill="1" applyBorder="1"/>
    <xf numFmtId="1" fontId="0" fillId="5" borderId="13" xfId="0" applyNumberFormat="1" applyFill="1" applyBorder="1"/>
    <xf numFmtId="165" fontId="0" fillId="5" borderId="13" xfId="0" applyNumberFormat="1" applyFill="1" applyBorder="1"/>
    <xf numFmtId="0" fontId="0" fillId="4" borderId="1" xfId="0" applyFill="1" applyBorder="1"/>
    <xf numFmtId="1" fontId="0" fillId="4" borderId="1" xfId="0" applyNumberFormat="1" applyFill="1" applyBorder="1"/>
    <xf numFmtId="1" fontId="0" fillId="4" borderId="4" xfId="0" applyNumberFormat="1" applyFill="1" applyBorder="1"/>
    <xf numFmtId="0" fontId="0" fillId="4" borderId="2" xfId="0" applyFill="1" applyBorder="1"/>
    <xf numFmtId="1" fontId="0" fillId="4" borderId="2" xfId="0" applyNumberFormat="1" applyFill="1" applyBorder="1"/>
    <xf numFmtId="1" fontId="0" fillId="4" borderId="7" xfId="0" applyNumberFormat="1" applyFill="1" applyBorder="1"/>
    <xf numFmtId="165" fontId="0" fillId="0" borderId="15" xfId="0" applyNumberFormat="1" applyBorder="1"/>
    <xf numFmtId="0" fontId="8" fillId="0" borderId="0" xfId="0" applyFont="1"/>
    <xf numFmtId="0" fontId="9" fillId="0" borderId="0" xfId="0" applyFont="1" applyFill="1" applyAlignment="1">
      <alignment horizontal="right"/>
    </xf>
    <xf numFmtId="0" fontId="7" fillId="3" borderId="14" xfId="0" applyFont="1" applyFill="1" applyBorder="1" applyProtection="1">
      <protection locked="0"/>
    </xf>
    <xf numFmtId="0" fontId="4" fillId="2" borderId="4" xfId="0" applyFont="1" applyFill="1" applyBorder="1" applyAlignment="1">
      <alignment horizontal="center" wrapText="1"/>
    </xf>
    <xf numFmtId="0" fontId="4" fillId="2" borderId="5" xfId="0" applyFont="1" applyFill="1" applyBorder="1" applyAlignment="1">
      <alignment horizontal="center" wrapText="1"/>
    </xf>
    <xf numFmtId="165" fontId="9" fillId="0" borderId="0" xfId="0" applyNumberFormat="1" applyFont="1" applyFill="1" applyAlignment="1">
      <alignment horizontal="center"/>
    </xf>
    <xf numFmtId="0" fontId="1" fillId="0" borderId="6" xfId="0" applyFont="1" applyBorder="1" applyAlignment="1">
      <alignment horizontal="left" vertical="center" wrapText="1"/>
    </xf>
    <xf numFmtId="0" fontId="0" fillId="0" borderId="6" xfId="0" applyBorder="1" applyAlignment="1">
      <alignment horizontal="left" vertical="center" wrapText="1"/>
    </xf>
    <xf numFmtId="0" fontId="4" fillId="2" borderId="7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/>
    </xf>
    <xf numFmtId="0" fontId="4" fillId="2" borderId="5" xfId="0" applyFont="1" applyFill="1" applyBorder="1" applyAlignment="1">
      <alignment horizontal="center"/>
    </xf>
    <xf numFmtId="0" fontId="4" fillId="2" borderId="4" xfId="0" applyFont="1" applyFill="1" applyBorder="1" applyAlignment="1">
      <alignment horizontal="center"/>
    </xf>
    <xf numFmtId="0" fontId="4" fillId="2" borderId="11" xfId="0" applyFont="1" applyFill="1" applyBorder="1" applyAlignment="1">
      <alignment horizontal="center"/>
    </xf>
    <xf numFmtId="0" fontId="4" fillId="2" borderId="12" xfId="0" applyFont="1" applyFill="1" applyBorder="1" applyAlignment="1">
      <alignment horizontal="center"/>
    </xf>
  </cellXfs>
  <cellStyles count="1">
    <cellStyle name="Обычный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/Relationship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O99"/>
  <sheetViews>
    <sheetView tabSelected="1" zoomScale="70" zoomScaleNormal="70" workbookViewId="0">
      <pane ySplit="1" topLeftCell="A41" activePane="bottomLeft" state="frozen"/>
      <selection pane="bottomLeft" activeCell="H53" sqref="H53"/>
    </sheetView>
  </sheetViews>
  <sheetFormatPr defaultRowHeight="15" outlineLevelRow="1" x14ac:dyDescent="0.25"/>
  <cols>
    <col min="2" max="2" width="26.5703125" customWidth="1"/>
    <col min="3" max="3" width="12.7109375" customWidth="1"/>
    <col min="4" max="4" width="12.140625" bestFit="1" customWidth="1"/>
    <col min="5" max="5" width="11" bestFit="1" customWidth="1"/>
    <col min="6" max="6" width="11" customWidth="1"/>
    <col min="7" max="7" width="12.85546875" customWidth="1"/>
    <col min="8" max="9" width="6.7109375" customWidth="1"/>
    <col min="10" max="10" width="6.42578125" customWidth="1"/>
    <col min="11" max="11" width="7.140625" customWidth="1"/>
    <col min="12" max="12" width="8.28515625" customWidth="1"/>
    <col min="13" max="13" width="8.42578125" customWidth="1"/>
    <col min="14" max="14" width="8.85546875" customWidth="1"/>
    <col min="15" max="15" width="7.28515625" bestFit="1" customWidth="1"/>
  </cols>
  <sheetData>
    <row r="1" spans="2:15" ht="50.25" customHeight="1" x14ac:dyDescent="0.25">
      <c r="B1" s="20" t="s">
        <v>0</v>
      </c>
      <c r="C1" s="20" t="s">
        <v>1</v>
      </c>
      <c r="D1" s="20" t="s">
        <v>2</v>
      </c>
      <c r="E1" s="21" t="s">
        <v>3</v>
      </c>
      <c r="F1" s="20" t="s">
        <v>33</v>
      </c>
      <c r="G1" s="22" t="s">
        <v>34</v>
      </c>
      <c r="H1" s="19" t="s">
        <v>4</v>
      </c>
      <c r="I1" s="19" t="s">
        <v>5</v>
      </c>
      <c r="J1" s="19" t="s">
        <v>6</v>
      </c>
      <c r="K1" s="19" t="s">
        <v>7</v>
      </c>
      <c r="L1" s="19" t="s">
        <v>8</v>
      </c>
      <c r="M1" s="19" t="s">
        <v>9</v>
      </c>
      <c r="N1" s="19" t="s">
        <v>10</v>
      </c>
      <c r="O1" s="19" t="s">
        <v>11</v>
      </c>
    </row>
    <row r="2" spans="2:15" ht="98.25" hidden="1" customHeight="1" x14ac:dyDescent="0.25">
      <c r="B2" s="45" t="s">
        <v>84</v>
      </c>
      <c r="C2" s="46"/>
      <c r="D2" s="46" t="s">
        <v>83</v>
      </c>
      <c r="E2" s="46"/>
      <c r="F2" s="46"/>
      <c r="G2" s="46"/>
      <c r="H2" s="46"/>
      <c r="I2" s="46"/>
    </row>
    <row r="3" spans="2:15" ht="45" customHeight="1" thickBot="1" x14ac:dyDescent="0.3">
      <c r="B3" s="42" t="s">
        <v>12</v>
      </c>
      <c r="C3" s="43"/>
      <c r="D3" s="15">
        <v>50</v>
      </c>
      <c r="E3" s="15">
        <v>3000</v>
      </c>
      <c r="F3" s="27" t="s">
        <v>57</v>
      </c>
      <c r="G3" s="15"/>
      <c r="H3" s="16">
        <v>4.5</v>
      </c>
      <c r="I3" s="16">
        <v>4.5999999999999996</v>
      </c>
      <c r="J3" s="16">
        <v>4.6500000000000004</v>
      </c>
      <c r="K3" s="16">
        <v>4.7</v>
      </c>
      <c r="L3" s="16">
        <v>4.8</v>
      </c>
      <c r="M3" s="16">
        <v>6</v>
      </c>
      <c r="N3" s="16">
        <v>7</v>
      </c>
      <c r="O3" s="16">
        <v>10</v>
      </c>
    </row>
    <row r="4" spans="2:15" ht="20.25" outlineLevel="1" thickTop="1" thickBot="1" x14ac:dyDescent="0.35">
      <c r="B4" s="1"/>
      <c r="C4" s="4" t="s">
        <v>36</v>
      </c>
      <c r="D4" s="5">
        <f>F4/$D$3</f>
        <v>0</v>
      </c>
      <c r="E4" s="12">
        <f>F4/$E$3</f>
        <v>0</v>
      </c>
      <c r="F4" s="41"/>
      <c r="G4" s="26"/>
      <c r="H4" s="2"/>
      <c r="I4" s="2"/>
      <c r="J4" s="2"/>
      <c r="K4" s="2"/>
      <c r="L4" s="2"/>
      <c r="M4" s="2"/>
      <c r="N4" s="2"/>
      <c r="O4" s="2"/>
    </row>
    <row r="5" spans="2:15" ht="20.25" outlineLevel="1" thickTop="1" thickBot="1" x14ac:dyDescent="0.35">
      <c r="C5" s="4" t="s">
        <v>14</v>
      </c>
      <c r="D5" s="5">
        <f t="shared" ref="D5:D26" si="0">F5/$D$3</f>
        <v>0</v>
      </c>
      <c r="E5" s="12">
        <f t="shared" ref="E5:E25" si="1">F5/$E$3</f>
        <v>0</v>
      </c>
      <c r="F5" s="41"/>
      <c r="G5" s="3"/>
    </row>
    <row r="6" spans="2:15" ht="20.25" outlineLevel="1" thickTop="1" thickBot="1" x14ac:dyDescent="0.35">
      <c r="C6" s="32" t="s">
        <v>13</v>
      </c>
      <c r="D6" s="33">
        <f t="shared" si="0"/>
        <v>0</v>
      </c>
      <c r="E6" s="34">
        <f t="shared" si="1"/>
        <v>0</v>
      </c>
      <c r="F6" s="41"/>
      <c r="G6" s="3"/>
    </row>
    <row r="7" spans="2:15" ht="20.25" outlineLevel="1" thickTop="1" thickBot="1" x14ac:dyDescent="0.35">
      <c r="C7" s="4" t="s">
        <v>87</v>
      </c>
      <c r="D7" s="5">
        <f t="shared" si="0"/>
        <v>0</v>
      </c>
      <c r="E7" s="12">
        <f t="shared" si="1"/>
        <v>0</v>
      </c>
      <c r="F7" s="41"/>
      <c r="G7" s="3"/>
    </row>
    <row r="8" spans="2:15" ht="20.25" outlineLevel="1" thickTop="1" thickBot="1" x14ac:dyDescent="0.35">
      <c r="C8" s="32" t="s">
        <v>28</v>
      </c>
      <c r="D8" s="33">
        <f t="shared" si="0"/>
        <v>0</v>
      </c>
      <c r="E8" s="34">
        <f t="shared" si="1"/>
        <v>0</v>
      </c>
      <c r="F8" s="41"/>
      <c r="G8" s="3"/>
    </row>
    <row r="9" spans="2:15" ht="20.25" outlineLevel="1" thickTop="1" thickBot="1" x14ac:dyDescent="0.35">
      <c r="C9" s="4" t="s">
        <v>29</v>
      </c>
      <c r="D9" s="5">
        <f t="shared" si="0"/>
        <v>0</v>
      </c>
      <c r="E9" s="12">
        <f t="shared" si="1"/>
        <v>0</v>
      </c>
      <c r="F9" s="41"/>
      <c r="G9" s="3"/>
    </row>
    <row r="10" spans="2:15" ht="20.25" outlineLevel="1" thickTop="1" thickBot="1" x14ac:dyDescent="0.35">
      <c r="C10" s="32" t="s">
        <v>15</v>
      </c>
      <c r="D10" s="33">
        <f t="shared" si="0"/>
        <v>0</v>
      </c>
      <c r="E10" s="34">
        <f t="shared" si="1"/>
        <v>0</v>
      </c>
      <c r="F10" s="41"/>
      <c r="G10" s="3"/>
    </row>
    <row r="11" spans="2:15" ht="20.25" outlineLevel="1" thickTop="1" thickBot="1" x14ac:dyDescent="0.35">
      <c r="C11" s="4" t="s">
        <v>16</v>
      </c>
      <c r="D11" s="5">
        <f t="shared" si="0"/>
        <v>0</v>
      </c>
      <c r="E11" s="12">
        <f t="shared" si="1"/>
        <v>0</v>
      </c>
      <c r="F11" s="41"/>
      <c r="G11" s="3"/>
    </row>
    <row r="12" spans="2:15" ht="20.25" outlineLevel="1" thickTop="1" thickBot="1" x14ac:dyDescent="0.35">
      <c r="C12" s="32" t="s">
        <v>17</v>
      </c>
      <c r="D12" s="33">
        <f t="shared" si="0"/>
        <v>0</v>
      </c>
      <c r="E12" s="34">
        <f t="shared" si="1"/>
        <v>0</v>
      </c>
      <c r="F12" s="41"/>
      <c r="G12" s="3"/>
    </row>
    <row r="13" spans="2:15" ht="20.25" outlineLevel="1" thickTop="1" thickBot="1" x14ac:dyDescent="0.35">
      <c r="C13" s="4" t="s">
        <v>18</v>
      </c>
      <c r="D13" s="5">
        <f t="shared" si="0"/>
        <v>0</v>
      </c>
      <c r="E13" s="12">
        <f t="shared" si="1"/>
        <v>0</v>
      </c>
      <c r="F13" s="41"/>
      <c r="G13" s="38"/>
    </row>
    <row r="14" spans="2:15" ht="20.25" outlineLevel="1" thickTop="1" thickBot="1" x14ac:dyDescent="0.35">
      <c r="C14" s="32" t="s">
        <v>19</v>
      </c>
      <c r="D14" s="33">
        <f t="shared" si="0"/>
        <v>0</v>
      </c>
      <c r="E14" s="34">
        <f t="shared" si="1"/>
        <v>0</v>
      </c>
      <c r="F14" s="41"/>
      <c r="G14" s="3"/>
    </row>
    <row r="15" spans="2:15" ht="20.25" outlineLevel="1" thickTop="1" thickBot="1" x14ac:dyDescent="0.35">
      <c r="C15" s="4" t="s">
        <v>20</v>
      </c>
      <c r="D15" s="5">
        <f t="shared" si="0"/>
        <v>0</v>
      </c>
      <c r="E15" s="12">
        <f t="shared" si="1"/>
        <v>0</v>
      </c>
      <c r="F15" s="41"/>
      <c r="G15" s="3"/>
    </row>
    <row r="16" spans="2:15" ht="20.25" outlineLevel="1" thickTop="1" thickBot="1" x14ac:dyDescent="0.35">
      <c r="C16" s="32" t="s">
        <v>31</v>
      </c>
      <c r="D16" s="33">
        <f t="shared" si="0"/>
        <v>0</v>
      </c>
      <c r="E16" s="34">
        <f t="shared" si="1"/>
        <v>0</v>
      </c>
      <c r="F16" s="41"/>
      <c r="G16" s="9"/>
    </row>
    <row r="17" spans="1:15" ht="20.25" outlineLevel="1" thickTop="1" thickBot="1" x14ac:dyDescent="0.35">
      <c r="C17" s="32" t="s">
        <v>21</v>
      </c>
      <c r="D17" s="33">
        <f t="shared" si="0"/>
        <v>0</v>
      </c>
      <c r="E17" s="34">
        <f t="shared" si="1"/>
        <v>0</v>
      </c>
      <c r="F17" s="41"/>
      <c r="G17" s="3"/>
    </row>
    <row r="18" spans="1:15" ht="20.25" outlineLevel="1" thickTop="1" thickBot="1" x14ac:dyDescent="0.35">
      <c r="C18" s="4" t="s">
        <v>22</v>
      </c>
      <c r="D18" s="5">
        <f t="shared" si="0"/>
        <v>0</v>
      </c>
      <c r="E18" s="12">
        <f t="shared" si="1"/>
        <v>0</v>
      </c>
      <c r="F18" s="41"/>
      <c r="G18" s="3"/>
    </row>
    <row r="19" spans="1:15" ht="20.25" outlineLevel="1" thickTop="1" thickBot="1" x14ac:dyDescent="0.35">
      <c r="C19" s="32" t="s">
        <v>23</v>
      </c>
      <c r="D19" s="33">
        <f t="shared" si="0"/>
        <v>0</v>
      </c>
      <c r="E19" s="34">
        <f t="shared" si="1"/>
        <v>0</v>
      </c>
      <c r="F19" s="41"/>
      <c r="G19" s="3"/>
    </row>
    <row r="20" spans="1:15" ht="20.25" outlineLevel="1" thickTop="1" thickBot="1" x14ac:dyDescent="0.35">
      <c r="C20" s="4" t="s">
        <v>24</v>
      </c>
      <c r="D20" s="5">
        <f t="shared" si="0"/>
        <v>0</v>
      </c>
      <c r="E20" s="12">
        <f t="shared" si="1"/>
        <v>0</v>
      </c>
      <c r="F20" s="41"/>
      <c r="G20" s="3"/>
    </row>
    <row r="21" spans="1:15" ht="20.25" outlineLevel="1" thickTop="1" thickBot="1" x14ac:dyDescent="0.35">
      <c r="C21" s="32" t="s">
        <v>32</v>
      </c>
      <c r="D21" s="33">
        <f t="shared" si="0"/>
        <v>0</v>
      </c>
      <c r="E21" s="34">
        <f t="shared" si="1"/>
        <v>0</v>
      </c>
      <c r="F21" s="41"/>
      <c r="G21" s="3"/>
    </row>
    <row r="22" spans="1:15" ht="20.25" outlineLevel="1" thickTop="1" thickBot="1" x14ac:dyDescent="0.35">
      <c r="C22" s="4" t="s">
        <v>25</v>
      </c>
      <c r="D22" s="5">
        <f t="shared" si="0"/>
        <v>0</v>
      </c>
      <c r="E22" s="12">
        <f t="shared" si="1"/>
        <v>0</v>
      </c>
      <c r="F22" s="41"/>
      <c r="G22" s="3"/>
    </row>
    <row r="23" spans="1:15" ht="20.25" outlineLevel="1" thickTop="1" thickBot="1" x14ac:dyDescent="0.35">
      <c r="C23" s="32" t="s">
        <v>26</v>
      </c>
      <c r="D23" s="33">
        <f t="shared" si="0"/>
        <v>0</v>
      </c>
      <c r="E23" s="34">
        <f t="shared" si="1"/>
        <v>0</v>
      </c>
      <c r="F23" s="41"/>
      <c r="G23" s="3"/>
    </row>
    <row r="24" spans="1:15" ht="20.25" outlineLevel="1" thickTop="1" thickBot="1" x14ac:dyDescent="0.35">
      <c r="C24" s="4" t="s">
        <v>27</v>
      </c>
      <c r="D24" s="5">
        <f t="shared" si="0"/>
        <v>0</v>
      </c>
      <c r="E24" s="12">
        <f t="shared" si="1"/>
        <v>0</v>
      </c>
      <c r="F24" s="41"/>
      <c r="G24" s="3"/>
    </row>
    <row r="25" spans="1:15" ht="20.25" outlineLevel="1" thickTop="1" thickBot="1" x14ac:dyDescent="0.35">
      <c r="C25" s="35" t="s">
        <v>30</v>
      </c>
      <c r="D25" s="36">
        <f t="shared" si="0"/>
        <v>0</v>
      </c>
      <c r="E25" s="37">
        <f t="shared" si="1"/>
        <v>0</v>
      </c>
      <c r="F25" s="41"/>
      <c r="G25" s="3"/>
    </row>
    <row r="26" spans="1:15" ht="19.5" thickTop="1" thickBot="1" x14ac:dyDescent="0.3">
      <c r="A26" s="39" t="s">
        <v>85</v>
      </c>
      <c r="B26" s="28" t="s">
        <v>37</v>
      </c>
      <c r="C26" s="29"/>
      <c r="D26" s="30">
        <f t="shared" si="0"/>
        <v>0</v>
      </c>
      <c r="E26" s="30">
        <f>F26/$E$3</f>
        <v>0</v>
      </c>
      <c r="F26" s="30">
        <f>SUM(F4:F25)</f>
        <v>0</v>
      </c>
      <c r="G26" s="31">
        <f>IF(F26&lt;1000,F26*$O$3,IF(F26&lt;5000,$N$3*F26,IF(F26&lt;10000,$M$3*F26,IF(F26&lt;25000,$L$3*F26,IF(F26&lt;50000,$K$3*F26,IF(F26&lt;75000,$J$3*F26,IF(F26&lt;100000,$I$3*F26,IF(F26&lt;2000000,$H$3*F26))))))))</f>
        <v>0</v>
      </c>
    </row>
    <row r="27" spans="1:15" ht="18.75" thickTop="1" x14ac:dyDescent="0.25">
      <c r="A27" s="39"/>
    </row>
    <row r="28" spans="1:15" ht="30.75" thickBot="1" x14ac:dyDescent="0.3">
      <c r="A28" s="39"/>
      <c r="B28" s="42" t="s">
        <v>88</v>
      </c>
      <c r="C28" s="43"/>
      <c r="D28" s="15">
        <v>50</v>
      </c>
      <c r="E28" s="15">
        <v>3000</v>
      </c>
      <c r="F28" s="27" t="s">
        <v>57</v>
      </c>
      <c r="G28" s="15"/>
      <c r="H28" s="16">
        <v>3.9</v>
      </c>
      <c r="I28" s="16">
        <v>4</v>
      </c>
      <c r="J28" s="16">
        <v>4.0999999999999996</v>
      </c>
      <c r="K28" s="16">
        <v>4.2</v>
      </c>
      <c r="L28" s="16">
        <v>4.3</v>
      </c>
      <c r="M28" s="16">
        <v>4.9000000000000004</v>
      </c>
      <c r="N28" s="16">
        <v>5.5</v>
      </c>
      <c r="O28" s="16">
        <v>7</v>
      </c>
    </row>
    <row r="29" spans="1:15" ht="20.25" thickTop="1" thickBot="1" x14ac:dyDescent="0.35">
      <c r="A29" s="39"/>
      <c r="B29" s="1"/>
      <c r="C29" s="32" t="s">
        <v>35</v>
      </c>
      <c r="D29" s="5">
        <f>F29/$D$3</f>
        <v>0</v>
      </c>
      <c r="E29" s="12">
        <f>F29/$E$3</f>
        <v>0</v>
      </c>
      <c r="F29" s="41"/>
      <c r="G29" s="26"/>
      <c r="H29" s="2"/>
      <c r="I29" s="2"/>
      <c r="J29" s="2"/>
      <c r="K29" s="2"/>
      <c r="L29" s="2"/>
      <c r="M29" s="2"/>
      <c r="N29" s="2"/>
      <c r="O29" s="2"/>
    </row>
    <row r="30" spans="1:15" ht="19.5" thickTop="1" thickBot="1" x14ac:dyDescent="0.3">
      <c r="A30" s="39"/>
      <c r="B30" s="28" t="s">
        <v>37</v>
      </c>
      <c r="C30" s="29"/>
      <c r="D30" s="30">
        <f>F30/$D$28</f>
        <v>0</v>
      </c>
      <c r="E30" s="30">
        <f>F30/$E$28</f>
        <v>0</v>
      </c>
      <c r="F30" s="30">
        <f>SUM(F29)</f>
        <v>0</v>
      </c>
      <c r="G30" s="31">
        <f>IF(F30&lt;1000,F30*$O$28,IF(F30&lt;5000,$N$28*F30,IF(F30&lt;10000,$M$28*F30,IF(F30&lt;25000,$L$28*F30,IF(F30&lt;50000,$K$28*F30,IF(F30&lt;75000,$J$28*F30,IF(F30&lt;100000,$I$28*F30,IF(F30&lt;2000000,$H$28*F30))))))))</f>
        <v>0</v>
      </c>
    </row>
    <row r="31" spans="1:15" ht="15.75" thickTop="1" x14ac:dyDescent="0.25"/>
    <row r="32" spans="1:15" ht="30" customHeight="1" thickBot="1" x14ac:dyDescent="0.3">
      <c r="B32" s="42" t="s">
        <v>41</v>
      </c>
      <c r="C32" s="43"/>
      <c r="D32" s="17">
        <v>1</v>
      </c>
      <c r="E32" s="17">
        <v>1000</v>
      </c>
      <c r="F32" s="47"/>
      <c r="G32" s="48"/>
      <c r="H32" s="48"/>
      <c r="I32" s="48"/>
      <c r="J32" s="49"/>
      <c r="K32" s="18">
        <v>70</v>
      </c>
      <c r="L32" s="18">
        <v>80</v>
      </c>
      <c r="M32" s="18">
        <v>90</v>
      </c>
      <c r="N32" s="18">
        <v>100</v>
      </c>
      <c r="O32" s="18">
        <v>125</v>
      </c>
    </row>
    <row r="33" spans="1:15" ht="20.25" outlineLevel="1" thickTop="1" thickBot="1" x14ac:dyDescent="0.35">
      <c r="C33" s="4" t="s">
        <v>38</v>
      </c>
      <c r="D33" s="5">
        <f t="shared" ref="D33:D38" si="2">F33/$D$32</f>
        <v>0</v>
      </c>
      <c r="E33" s="12">
        <f t="shared" ref="E33:E38" si="3">F33/$E$32</f>
        <v>0</v>
      </c>
      <c r="F33" s="41"/>
      <c r="G33" s="13"/>
    </row>
    <row r="34" spans="1:15" ht="20.25" outlineLevel="1" thickTop="1" thickBot="1" x14ac:dyDescent="0.35">
      <c r="C34" s="32" t="s">
        <v>39</v>
      </c>
      <c r="D34" s="33">
        <f t="shared" si="2"/>
        <v>0</v>
      </c>
      <c r="E34" s="34">
        <f t="shared" si="3"/>
        <v>0</v>
      </c>
      <c r="F34" s="41"/>
      <c r="G34" s="14"/>
    </row>
    <row r="35" spans="1:15" ht="20.25" outlineLevel="1" thickTop="1" thickBot="1" x14ac:dyDescent="0.35">
      <c r="C35" s="4" t="s">
        <v>40</v>
      </c>
      <c r="D35" s="5">
        <f t="shared" si="2"/>
        <v>0</v>
      </c>
      <c r="E35" s="12">
        <f t="shared" si="3"/>
        <v>0</v>
      </c>
      <c r="F35" s="41"/>
      <c r="G35" s="14"/>
    </row>
    <row r="36" spans="1:15" ht="20.25" outlineLevel="1" thickTop="1" thickBot="1" x14ac:dyDescent="0.35">
      <c r="C36" s="32" t="s">
        <v>42</v>
      </c>
      <c r="D36" s="33">
        <f t="shared" si="2"/>
        <v>0</v>
      </c>
      <c r="E36" s="34">
        <f t="shared" si="3"/>
        <v>0</v>
      </c>
      <c r="F36" s="41"/>
    </row>
    <row r="37" spans="1:15" ht="20.25" outlineLevel="1" thickTop="1" thickBot="1" x14ac:dyDescent="0.35">
      <c r="C37" s="7" t="s">
        <v>43</v>
      </c>
      <c r="D37" s="8">
        <f t="shared" si="2"/>
        <v>0</v>
      </c>
      <c r="E37" s="8">
        <f t="shared" si="3"/>
        <v>0</v>
      </c>
      <c r="F37" s="41"/>
    </row>
    <row r="38" spans="1:15" ht="19.5" thickTop="1" thickBot="1" x14ac:dyDescent="0.3">
      <c r="A38" s="39" t="s">
        <v>85</v>
      </c>
      <c r="B38" s="28" t="s">
        <v>37</v>
      </c>
      <c r="C38" s="29"/>
      <c r="D38" s="30">
        <f t="shared" si="2"/>
        <v>0</v>
      </c>
      <c r="E38" s="30">
        <f t="shared" si="3"/>
        <v>0</v>
      </c>
      <c r="F38" s="30">
        <f>SUM(F33:F37)</f>
        <v>0</v>
      </c>
      <c r="G38" s="31">
        <f>IF(F38&lt;1000,F38*$O$32,IF(F38&lt;5000,$N$32*F38,IF(F38&lt;10000,$M$32*F38,IF(F38&lt;25000,$L$32*F38,IF(F38&lt;500000,$K$32*F38)))))</f>
        <v>0</v>
      </c>
    </row>
    <row r="39" spans="1:15" ht="15.75" thickTop="1" x14ac:dyDescent="0.25"/>
    <row r="40" spans="1:15" ht="45" customHeight="1" thickBot="1" x14ac:dyDescent="0.3">
      <c r="B40" s="42" t="s">
        <v>48</v>
      </c>
      <c r="C40" s="43"/>
      <c r="D40" s="17">
        <v>1</v>
      </c>
      <c r="E40" s="17">
        <v>600</v>
      </c>
      <c r="F40" s="47"/>
      <c r="G40" s="48"/>
      <c r="H40" s="48"/>
      <c r="I40" s="48"/>
      <c r="J40" s="49"/>
      <c r="K40" s="18"/>
      <c r="L40" s="18">
        <v>135</v>
      </c>
      <c r="M40" s="18">
        <v>145</v>
      </c>
      <c r="N40" s="18">
        <v>170</v>
      </c>
      <c r="O40" s="18">
        <v>190</v>
      </c>
    </row>
    <row r="41" spans="1:15" ht="20.25" outlineLevel="1" thickTop="1" thickBot="1" x14ac:dyDescent="0.35">
      <c r="C41" s="4" t="s">
        <v>44</v>
      </c>
      <c r="D41" s="5">
        <f>F41/$D$40</f>
        <v>0</v>
      </c>
      <c r="E41" s="5">
        <f>F41/$E$40</f>
        <v>0</v>
      </c>
      <c r="F41" s="41"/>
      <c r="L41" s="9"/>
      <c r="M41" s="9"/>
      <c r="N41" s="9"/>
      <c r="O41" s="9"/>
    </row>
    <row r="42" spans="1:15" ht="20.25" outlineLevel="1" thickTop="1" thickBot="1" x14ac:dyDescent="0.35">
      <c r="C42" s="32" t="s">
        <v>45</v>
      </c>
      <c r="D42" s="33">
        <f>F42/$D$40</f>
        <v>0</v>
      </c>
      <c r="E42" s="33">
        <f>F42/$E$40</f>
        <v>0</v>
      </c>
      <c r="F42" s="41"/>
    </row>
    <row r="43" spans="1:15" ht="20.25" outlineLevel="1" thickTop="1" thickBot="1" x14ac:dyDescent="0.35">
      <c r="C43" s="4" t="s">
        <v>46</v>
      </c>
      <c r="D43" s="5">
        <f>F43/$D$40</f>
        <v>0</v>
      </c>
      <c r="E43" s="5">
        <f>F43/$E$40</f>
        <v>0</v>
      </c>
      <c r="F43" s="41"/>
    </row>
    <row r="44" spans="1:15" ht="20.25" outlineLevel="1" thickTop="1" thickBot="1" x14ac:dyDescent="0.35">
      <c r="C44" s="35" t="s">
        <v>47</v>
      </c>
      <c r="D44" s="36">
        <f>F44/$D$40</f>
        <v>0</v>
      </c>
      <c r="E44" s="36">
        <f>F44/$E$40</f>
        <v>0</v>
      </c>
      <c r="F44" s="41"/>
    </row>
    <row r="45" spans="1:15" ht="19.5" thickTop="1" thickBot="1" x14ac:dyDescent="0.3">
      <c r="A45" s="39" t="s">
        <v>85</v>
      </c>
      <c r="B45" s="28" t="s">
        <v>37</v>
      </c>
      <c r="C45" s="29"/>
      <c r="D45" s="30">
        <f>F45/$D$40</f>
        <v>0</v>
      </c>
      <c r="E45" s="30">
        <f>F45/$E$40</f>
        <v>0</v>
      </c>
      <c r="F45" s="30">
        <f>SUM(F41:F44)</f>
        <v>0</v>
      </c>
      <c r="G45" s="31">
        <f>IF(F45&lt;1000,F45*$O$40,IF(F45&lt;5000,$N$40*F45,IF(F45&lt;10000,$M$40*F45,IF(F45&lt;250000,$L$40*F45))))</f>
        <v>0</v>
      </c>
    </row>
    <row r="46" spans="1:15" ht="15.75" thickTop="1" x14ac:dyDescent="0.25"/>
    <row r="47" spans="1:15" ht="45" customHeight="1" thickBot="1" x14ac:dyDescent="0.3">
      <c r="B47" s="42" t="s">
        <v>49</v>
      </c>
      <c r="C47" s="43"/>
      <c r="D47" s="17" t="s">
        <v>51</v>
      </c>
      <c r="E47" s="17" t="s">
        <v>51</v>
      </c>
      <c r="F47" s="47"/>
      <c r="G47" s="51"/>
      <c r="H47" s="51"/>
      <c r="I47" s="51"/>
      <c r="J47" s="52"/>
      <c r="K47" s="18"/>
      <c r="L47" s="18">
        <v>10</v>
      </c>
      <c r="M47" s="18">
        <v>12</v>
      </c>
      <c r="N47" s="18">
        <v>14</v>
      </c>
      <c r="O47" s="18">
        <v>16</v>
      </c>
    </row>
    <row r="48" spans="1:15" ht="20.25" outlineLevel="1" thickTop="1" thickBot="1" x14ac:dyDescent="0.35">
      <c r="C48" s="35" t="s">
        <v>50</v>
      </c>
      <c r="D48" s="35"/>
      <c r="E48" s="35"/>
      <c r="F48" s="41"/>
      <c r="L48" s="3"/>
      <c r="M48" s="3"/>
      <c r="N48" s="3"/>
      <c r="O48" s="3"/>
    </row>
    <row r="49" spans="1:15" ht="19.5" thickTop="1" thickBot="1" x14ac:dyDescent="0.3">
      <c r="A49" s="39" t="s">
        <v>85</v>
      </c>
      <c r="B49" s="28" t="s">
        <v>37</v>
      </c>
      <c r="C49" s="29"/>
      <c r="D49" s="30"/>
      <c r="E49" s="30"/>
      <c r="F49" s="30">
        <f>SUM(F48)</f>
        <v>0</v>
      </c>
      <c r="G49" s="31">
        <f>IF(F49&lt;1000,F49*$O$47,IF(F49&lt;5000,$N$47*F49,IF(F49&lt;10000,$M$47*F49,IF(F49&lt;250000,$L$47*F49))))</f>
        <v>0</v>
      </c>
    </row>
    <row r="50" spans="1:15" ht="15.75" thickTop="1" x14ac:dyDescent="0.25"/>
    <row r="51" spans="1:15" ht="36" customHeight="1" thickBot="1" x14ac:dyDescent="0.3">
      <c r="B51" s="42" t="s">
        <v>58</v>
      </c>
      <c r="C51" s="43"/>
      <c r="D51" s="17">
        <v>10</v>
      </c>
      <c r="E51" s="17">
        <v>1000</v>
      </c>
      <c r="F51" s="23" t="s">
        <v>56</v>
      </c>
      <c r="G51" s="50"/>
      <c r="H51" s="48"/>
      <c r="I51" s="48"/>
      <c r="J51" s="49"/>
      <c r="K51" s="18">
        <v>15</v>
      </c>
      <c r="L51" s="18">
        <v>17</v>
      </c>
      <c r="M51" s="18">
        <v>19</v>
      </c>
      <c r="N51" s="18">
        <v>20</v>
      </c>
      <c r="O51" s="18">
        <v>21</v>
      </c>
    </row>
    <row r="52" spans="1:15" ht="20.25" outlineLevel="1" thickTop="1" thickBot="1" x14ac:dyDescent="0.35">
      <c r="C52" s="4" t="s">
        <v>52</v>
      </c>
      <c r="D52" s="5">
        <f>F52/$D$51</f>
        <v>0</v>
      </c>
      <c r="E52" s="5">
        <f>F52/$E$51</f>
        <v>0</v>
      </c>
      <c r="F52" s="41"/>
    </row>
    <row r="53" spans="1:15" ht="20.25" outlineLevel="1" thickTop="1" thickBot="1" x14ac:dyDescent="0.35">
      <c r="C53" s="32" t="s">
        <v>53</v>
      </c>
      <c r="D53" s="33">
        <f>F53/$D$51</f>
        <v>0</v>
      </c>
      <c r="E53" s="33">
        <f>F53/$E$51</f>
        <v>0</v>
      </c>
      <c r="F53" s="41"/>
    </row>
    <row r="54" spans="1:15" ht="20.25" outlineLevel="1" thickTop="1" thickBot="1" x14ac:dyDescent="0.35">
      <c r="C54" s="4" t="s">
        <v>54</v>
      </c>
      <c r="D54" s="5">
        <f>F54/$D$51</f>
        <v>0</v>
      </c>
      <c r="E54" s="5">
        <f>F54/$E$51</f>
        <v>0</v>
      </c>
      <c r="F54" s="41"/>
    </row>
    <row r="55" spans="1:15" ht="20.25" outlineLevel="1" thickTop="1" thickBot="1" x14ac:dyDescent="0.35">
      <c r="C55" s="35" t="s">
        <v>55</v>
      </c>
      <c r="D55" s="36">
        <f>F55/$D$51</f>
        <v>0</v>
      </c>
      <c r="E55" s="36">
        <f>F55/$E$51</f>
        <v>0</v>
      </c>
      <c r="F55" s="41"/>
    </row>
    <row r="56" spans="1:15" ht="19.5" thickTop="1" thickBot="1" x14ac:dyDescent="0.3">
      <c r="A56" s="39" t="s">
        <v>85</v>
      </c>
      <c r="B56" s="28" t="s">
        <v>37</v>
      </c>
      <c r="C56" s="29"/>
      <c r="D56" s="30">
        <f>F56/$D$51</f>
        <v>0</v>
      </c>
      <c r="E56" s="30">
        <f>F56/$E$51</f>
        <v>0</v>
      </c>
      <c r="F56" s="30">
        <f>SUM(F52:F55)</f>
        <v>0</v>
      </c>
      <c r="G56" s="31">
        <f>IF(F56&lt;1000,F56*$O$51,IF(F56&lt;5000,$N$51*F56,IF(F56&lt;10000,$M$51*F56,IF(F56&lt;25000,$L$51*F56,IF(F56&lt;500000,$K$51*F56)))))</f>
        <v>0</v>
      </c>
    </row>
    <row r="57" spans="1:15" ht="15.75" thickTop="1" x14ac:dyDescent="0.25"/>
    <row r="58" spans="1:15" ht="30.75" thickBot="1" x14ac:dyDescent="0.3">
      <c r="B58" s="42" t="s">
        <v>59</v>
      </c>
      <c r="C58" s="43"/>
      <c r="D58" s="17">
        <v>12</v>
      </c>
      <c r="E58" s="15">
        <v>2500</v>
      </c>
      <c r="F58" s="23" t="s">
        <v>66</v>
      </c>
      <c r="G58" s="50"/>
      <c r="H58" s="48"/>
      <c r="I58" s="48"/>
      <c r="J58" s="48"/>
      <c r="K58" s="48"/>
      <c r="L58" s="49"/>
      <c r="M58" s="24" t="s">
        <v>65</v>
      </c>
      <c r="N58" s="24" t="s">
        <v>64</v>
      </c>
      <c r="O58" s="24" t="s">
        <v>63</v>
      </c>
    </row>
    <row r="59" spans="1:15" ht="20.25" outlineLevel="1" thickTop="1" thickBot="1" x14ac:dyDescent="0.35">
      <c r="C59" s="4" t="s">
        <v>60</v>
      </c>
      <c r="D59" s="5">
        <f>F59/$D$58</f>
        <v>0</v>
      </c>
      <c r="E59" s="5">
        <f>F59/$E$58</f>
        <v>0</v>
      </c>
      <c r="F59" s="41"/>
      <c r="M59" s="6">
        <v>35</v>
      </c>
      <c r="N59" s="6">
        <v>37</v>
      </c>
      <c r="O59" s="6">
        <v>40</v>
      </c>
    </row>
    <row r="60" spans="1:15" ht="20.25" outlineLevel="1" thickTop="1" thickBot="1" x14ac:dyDescent="0.35">
      <c r="C60" s="32" t="s">
        <v>61</v>
      </c>
      <c r="D60" s="33">
        <f>F60/$D$58</f>
        <v>0</v>
      </c>
      <c r="E60" s="33">
        <f>F60/$E$58</f>
        <v>0</v>
      </c>
      <c r="F60" s="41"/>
    </row>
    <row r="61" spans="1:15" ht="20.25" outlineLevel="1" thickTop="1" thickBot="1" x14ac:dyDescent="0.35">
      <c r="C61" s="7" t="s">
        <v>62</v>
      </c>
      <c r="D61" s="8">
        <f>F61/$D$58</f>
        <v>0</v>
      </c>
      <c r="E61" s="8">
        <f>F61/$E$58</f>
        <v>0</v>
      </c>
      <c r="F61" s="41"/>
    </row>
    <row r="62" spans="1:15" ht="19.5" thickTop="1" thickBot="1" x14ac:dyDescent="0.3">
      <c r="A62" s="39" t="s">
        <v>85</v>
      </c>
      <c r="B62" s="28" t="s">
        <v>37</v>
      </c>
      <c r="C62" s="29"/>
      <c r="D62" s="30">
        <f>F62/$D$58</f>
        <v>0</v>
      </c>
      <c r="E62" s="30">
        <f>F62/$E$58</f>
        <v>0</v>
      </c>
      <c r="F62" s="30">
        <f>SUM(F59:F61)</f>
        <v>0</v>
      </c>
      <c r="G62" s="31">
        <f>IF(F62&lt;1200,F62*$O$59,IF(F62&lt;4800,$N$59*F62,IF(F62&lt;100000,$M$59*F62)))</f>
        <v>0</v>
      </c>
    </row>
    <row r="63" spans="1:15" ht="15.75" thickTop="1" x14ac:dyDescent="0.25"/>
    <row r="64" spans="1:15" ht="15.75" thickBot="1" x14ac:dyDescent="0.3">
      <c r="B64" s="42" t="s">
        <v>67</v>
      </c>
      <c r="C64" s="43"/>
      <c r="D64" s="17">
        <v>1</v>
      </c>
      <c r="E64" s="17">
        <v>1000</v>
      </c>
      <c r="F64" s="50"/>
      <c r="G64" s="48"/>
      <c r="H64" s="48"/>
      <c r="I64" s="48"/>
      <c r="J64" s="48"/>
      <c r="K64" s="48"/>
      <c r="L64" s="49"/>
      <c r="M64" s="18">
        <v>70</v>
      </c>
      <c r="N64" s="18">
        <v>85</v>
      </c>
      <c r="O64" s="18">
        <v>100</v>
      </c>
    </row>
    <row r="65" spans="1:15" ht="20.25" outlineLevel="1" thickTop="1" thickBot="1" x14ac:dyDescent="0.35">
      <c r="C65" s="4" t="s">
        <v>68</v>
      </c>
      <c r="D65" s="5">
        <f>F65/$D$64</f>
        <v>0</v>
      </c>
      <c r="E65" s="5">
        <f>F65/$E$64</f>
        <v>0</v>
      </c>
      <c r="F65" s="41"/>
    </row>
    <row r="66" spans="1:15" ht="20.25" outlineLevel="1" thickTop="1" thickBot="1" x14ac:dyDescent="0.35">
      <c r="C66" s="32" t="s">
        <v>69</v>
      </c>
      <c r="D66" s="33">
        <f>F66/$D$64</f>
        <v>0</v>
      </c>
      <c r="E66" s="33">
        <f>F66/$E$64</f>
        <v>0</v>
      </c>
      <c r="F66" s="41"/>
    </row>
    <row r="67" spans="1:15" ht="20.25" outlineLevel="1" thickTop="1" thickBot="1" x14ac:dyDescent="0.35">
      <c r="C67" s="4" t="s">
        <v>70</v>
      </c>
      <c r="D67" s="5">
        <f>F67/$D$64</f>
        <v>0</v>
      </c>
      <c r="E67" s="5">
        <f>F67/$E$64</f>
        <v>0</v>
      </c>
      <c r="F67" s="41"/>
    </row>
    <row r="68" spans="1:15" ht="20.25" outlineLevel="1" thickTop="1" thickBot="1" x14ac:dyDescent="0.35">
      <c r="C68" s="35" t="s">
        <v>71</v>
      </c>
      <c r="D68" s="36">
        <f>F68/$D$64</f>
        <v>0</v>
      </c>
      <c r="E68" s="36">
        <f>F68/$E$64</f>
        <v>0</v>
      </c>
      <c r="F68" s="41"/>
    </row>
    <row r="69" spans="1:15" ht="19.5" thickTop="1" thickBot="1" x14ac:dyDescent="0.3">
      <c r="A69" s="39" t="s">
        <v>85</v>
      </c>
      <c r="B69" s="28" t="s">
        <v>37</v>
      </c>
      <c r="C69" s="29"/>
      <c r="D69" s="30">
        <f>F69/$D$64</f>
        <v>0</v>
      </c>
      <c r="E69" s="30">
        <f>F69/$E$64</f>
        <v>0</v>
      </c>
      <c r="F69" s="30">
        <f>SUM(F65:F68)</f>
        <v>0</v>
      </c>
      <c r="G69" s="31">
        <f>IF(F69&lt;1000,F69*$O$64,IF(F69&lt;5000,$N$64*F69,IF(F69&lt;1000000,$M$64*F69,)))</f>
        <v>0</v>
      </c>
    </row>
    <row r="70" spans="1:15" ht="15.75" thickTop="1" x14ac:dyDescent="0.25"/>
    <row r="71" spans="1:15" ht="30" customHeight="1" thickBot="1" x14ac:dyDescent="0.3">
      <c r="B71" s="42" t="s">
        <v>72</v>
      </c>
      <c r="C71" s="43"/>
      <c r="D71" s="17">
        <v>1</v>
      </c>
      <c r="E71" s="17">
        <v>1000</v>
      </c>
      <c r="F71" s="50"/>
      <c r="G71" s="48"/>
      <c r="H71" s="48"/>
      <c r="I71" s="48"/>
      <c r="J71" s="49"/>
      <c r="K71" s="18">
        <v>9</v>
      </c>
      <c r="L71" s="18">
        <v>10</v>
      </c>
      <c r="M71" s="18">
        <v>11</v>
      </c>
      <c r="N71" s="18">
        <v>13</v>
      </c>
      <c r="O71" s="18">
        <v>15</v>
      </c>
    </row>
    <row r="72" spans="1:15" ht="20.25" outlineLevel="1" thickTop="1" thickBot="1" x14ac:dyDescent="0.35">
      <c r="C72" s="7" t="s">
        <v>73</v>
      </c>
      <c r="D72" s="8">
        <f>F72/$D$71</f>
        <v>0</v>
      </c>
      <c r="E72" s="8">
        <f>F72/$E$71</f>
        <v>0</v>
      </c>
      <c r="F72" s="41"/>
    </row>
    <row r="73" spans="1:15" ht="19.5" thickTop="1" thickBot="1" x14ac:dyDescent="0.3">
      <c r="A73" s="39" t="s">
        <v>85</v>
      </c>
      <c r="B73" s="28" t="s">
        <v>37</v>
      </c>
      <c r="C73" s="29"/>
      <c r="D73" s="30">
        <f>F73/$D$71</f>
        <v>0</v>
      </c>
      <c r="E73" s="30">
        <f>F73/$E$71</f>
        <v>0</v>
      </c>
      <c r="F73" s="30">
        <f>SUM(F72)</f>
        <v>0</v>
      </c>
      <c r="G73" s="31">
        <f>IF(F73&lt;1000,F73*$O$71,IF(F73&lt;5000,$N$71*F73,IF(F73&lt;10000,$M$71*F73,IF(F73&lt;25000,$L$71*F73,IF(F73&lt;500000,$K$71*F73)))))</f>
        <v>0</v>
      </c>
    </row>
    <row r="74" spans="1:15" ht="15.75" thickTop="1" x14ac:dyDescent="0.25"/>
    <row r="75" spans="1:15" ht="30" customHeight="1" thickBot="1" x14ac:dyDescent="0.3">
      <c r="B75" s="42" t="s">
        <v>74</v>
      </c>
      <c r="C75" s="43"/>
      <c r="D75" s="17">
        <v>1</v>
      </c>
      <c r="E75" s="17">
        <v>1000</v>
      </c>
      <c r="F75" s="50"/>
      <c r="G75" s="48"/>
      <c r="H75" s="48"/>
      <c r="I75" s="48"/>
      <c r="J75" s="49"/>
      <c r="K75" s="18">
        <v>12.5</v>
      </c>
      <c r="L75" s="18">
        <v>13.5</v>
      </c>
      <c r="M75" s="18">
        <v>14.5</v>
      </c>
      <c r="N75" s="18">
        <v>15.5</v>
      </c>
      <c r="O75" s="18">
        <v>16.5</v>
      </c>
    </row>
    <row r="76" spans="1:15" ht="20.25" outlineLevel="1" thickTop="1" thickBot="1" x14ac:dyDescent="0.35">
      <c r="C76" s="7" t="s">
        <v>73</v>
      </c>
      <c r="D76" s="8">
        <f>F76/$D$75</f>
        <v>0</v>
      </c>
      <c r="E76" s="8">
        <f>F76/$E$75</f>
        <v>0</v>
      </c>
      <c r="F76" s="41"/>
    </row>
    <row r="77" spans="1:15" ht="19.5" thickTop="1" thickBot="1" x14ac:dyDescent="0.3">
      <c r="A77" s="39" t="s">
        <v>85</v>
      </c>
      <c r="B77" s="28" t="s">
        <v>37</v>
      </c>
      <c r="C77" s="29"/>
      <c r="D77" s="30">
        <f>F77/$D$75</f>
        <v>0</v>
      </c>
      <c r="E77" s="30">
        <f>F77/$E$75</f>
        <v>0</v>
      </c>
      <c r="F77" s="30">
        <f>SUM(F76)</f>
        <v>0</v>
      </c>
      <c r="G77" s="31">
        <f>IF(F77&lt;1000,F77*$O$75,IF(F77&lt;5000,$N$75*F77,IF(F77&lt;10000,$M$75*F77,IF(F77&lt;25000,$L$75*F77,IF(F77&lt;500000,$K$75*F77)))))</f>
        <v>0</v>
      </c>
    </row>
    <row r="78" spans="1:15" ht="15.75" thickTop="1" x14ac:dyDescent="0.25"/>
    <row r="79" spans="1:15" ht="30.75" thickBot="1" x14ac:dyDescent="0.3">
      <c r="B79" s="42" t="s">
        <v>75</v>
      </c>
      <c r="C79" s="43"/>
      <c r="D79" s="17">
        <v>12</v>
      </c>
      <c r="E79" s="15">
        <v>2500</v>
      </c>
      <c r="F79" s="23" t="s">
        <v>66</v>
      </c>
      <c r="G79" s="50"/>
      <c r="H79" s="48"/>
      <c r="I79" s="48"/>
      <c r="J79" s="48"/>
      <c r="K79" s="49"/>
      <c r="L79" s="24" t="s">
        <v>65</v>
      </c>
      <c r="M79" s="24" t="s">
        <v>64</v>
      </c>
      <c r="N79" s="24" t="s">
        <v>63</v>
      </c>
    </row>
    <row r="80" spans="1:15" ht="20.25" outlineLevel="1" thickTop="1" thickBot="1" x14ac:dyDescent="0.35">
      <c r="C80" s="7" t="s">
        <v>76</v>
      </c>
      <c r="D80" s="8">
        <f>F80/$D$79</f>
        <v>0</v>
      </c>
      <c r="E80" s="8">
        <f>F80/$E$79</f>
        <v>0</v>
      </c>
      <c r="F80" s="41"/>
      <c r="G80" s="11"/>
      <c r="L80" s="10">
        <v>35</v>
      </c>
      <c r="M80" s="10">
        <v>37</v>
      </c>
      <c r="N80" s="10">
        <v>40</v>
      </c>
    </row>
    <row r="81" spans="1:15" ht="19.5" thickTop="1" thickBot="1" x14ac:dyDescent="0.3">
      <c r="A81" s="39" t="s">
        <v>85</v>
      </c>
      <c r="B81" s="28" t="s">
        <v>37</v>
      </c>
      <c r="C81" s="29"/>
      <c r="D81" s="30">
        <f>F81/$D$79</f>
        <v>0</v>
      </c>
      <c r="E81" s="30">
        <f>F81/$E$79</f>
        <v>0</v>
      </c>
      <c r="F81" s="30">
        <f>SUM(F80)</f>
        <v>0</v>
      </c>
      <c r="G81" s="31">
        <f>IF(F81&lt;1200,F81*$N$80,IF(F81&lt;4800,$M$80*F81,IF(F81&lt;100000,$L$80*F81)))</f>
        <v>0</v>
      </c>
    </row>
    <row r="82" spans="1:15" ht="15.75" thickTop="1" x14ac:dyDescent="0.25"/>
    <row r="83" spans="1:15" ht="24" thickBot="1" x14ac:dyDescent="0.3">
      <c r="B83" s="42" t="s">
        <v>77</v>
      </c>
      <c r="C83" s="43"/>
      <c r="D83" s="17">
        <v>12</v>
      </c>
      <c r="E83" s="15">
        <v>2500</v>
      </c>
      <c r="F83" s="50"/>
      <c r="G83" s="48"/>
      <c r="H83" s="48"/>
      <c r="I83" s="48"/>
      <c r="J83" s="48"/>
      <c r="K83" s="49"/>
      <c r="L83" s="24" t="s">
        <v>65</v>
      </c>
      <c r="M83" s="24" t="s">
        <v>64</v>
      </c>
      <c r="N83" s="24" t="s">
        <v>63</v>
      </c>
    </row>
    <row r="84" spans="1:15" ht="20.25" outlineLevel="1" thickTop="1" thickBot="1" x14ac:dyDescent="0.35">
      <c r="C84" s="7" t="s">
        <v>38</v>
      </c>
      <c r="D84" s="8">
        <f>F84/$D$79</f>
        <v>0</v>
      </c>
      <c r="E84" s="8">
        <f>F84/$E$79</f>
        <v>0</v>
      </c>
      <c r="F84" s="41"/>
      <c r="L84" s="3">
        <v>100</v>
      </c>
      <c r="M84" s="3">
        <v>110</v>
      </c>
      <c r="N84" s="3">
        <v>120</v>
      </c>
    </row>
    <row r="85" spans="1:15" ht="19.5" thickTop="1" thickBot="1" x14ac:dyDescent="0.3">
      <c r="A85" s="39" t="s">
        <v>85</v>
      </c>
      <c r="B85" s="28" t="s">
        <v>37</v>
      </c>
      <c r="C85" s="29"/>
      <c r="D85" s="30">
        <f>F85/$D$79</f>
        <v>0</v>
      </c>
      <c r="E85" s="30">
        <f>F85/$E$79</f>
        <v>0</v>
      </c>
      <c r="F85" s="30">
        <f>SUM(F84)</f>
        <v>0</v>
      </c>
      <c r="G85" s="31">
        <f>IF(F85&lt;1200,F85*$N$84,IF(F85&lt;4800,$M$84*F85,IF(F85&lt;100000,$L$84*F85)))</f>
        <v>0</v>
      </c>
    </row>
    <row r="86" spans="1:15" ht="15.75" thickTop="1" x14ac:dyDescent="0.25"/>
    <row r="87" spans="1:15" ht="30.75" thickBot="1" x14ac:dyDescent="0.3">
      <c r="B87" s="25" t="s">
        <v>78</v>
      </c>
      <c r="C87" s="50"/>
      <c r="D87" s="48"/>
      <c r="E87" s="48"/>
      <c r="F87" s="48"/>
      <c r="G87" s="48"/>
      <c r="H87" s="48"/>
      <c r="I87" s="48"/>
      <c r="J87" s="48"/>
      <c r="K87" s="48"/>
      <c r="L87" s="48"/>
      <c r="M87" s="48"/>
      <c r="N87" s="49"/>
      <c r="O87" s="17">
        <v>2750</v>
      </c>
    </row>
    <row r="88" spans="1:15" ht="20.25" outlineLevel="1" thickTop="1" thickBot="1" x14ac:dyDescent="0.35">
      <c r="C88" s="7" t="s">
        <v>79</v>
      </c>
      <c r="D88" s="7"/>
      <c r="E88" s="7"/>
      <c r="F88" s="41"/>
    </row>
    <row r="89" spans="1:15" ht="19.5" thickTop="1" thickBot="1" x14ac:dyDescent="0.3">
      <c r="A89" s="39" t="s">
        <v>85</v>
      </c>
      <c r="B89" s="28" t="s">
        <v>37</v>
      </c>
      <c r="C89" s="29"/>
      <c r="D89" s="30"/>
      <c r="E89" s="30"/>
      <c r="F89" s="30">
        <f>SUM(F88)</f>
        <v>0</v>
      </c>
      <c r="G89" s="31">
        <f>F89*O87</f>
        <v>0</v>
      </c>
    </row>
    <row r="90" spans="1:15" ht="15.75" thickTop="1" x14ac:dyDescent="0.25"/>
    <row r="91" spans="1:15" ht="15.75" thickBot="1" x14ac:dyDescent="0.3">
      <c r="B91" s="25" t="s">
        <v>80</v>
      </c>
      <c r="C91" s="50"/>
      <c r="D91" s="48"/>
      <c r="E91" s="48"/>
      <c r="F91" s="48"/>
      <c r="G91" s="48"/>
      <c r="H91" s="48"/>
      <c r="I91" s="48"/>
      <c r="J91" s="48"/>
      <c r="K91" s="48"/>
      <c r="L91" s="48"/>
      <c r="M91" s="49"/>
      <c r="N91" s="17">
        <v>1250</v>
      </c>
      <c r="O91" s="17">
        <v>1400</v>
      </c>
    </row>
    <row r="92" spans="1:15" ht="20.25" outlineLevel="1" thickTop="1" thickBot="1" x14ac:dyDescent="0.35">
      <c r="C92" s="7" t="s">
        <v>79</v>
      </c>
      <c r="D92" s="7"/>
      <c r="E92" s="7"/>
      <c r="F92" s="41"/>
    </row>
    <row r="93" spans="1:15" ht="19.5" thickTop="1" thickBot="1" x14ac:dyDescent="0.3">
      <c r="A93" s="39" t="s">
        <v>85</v>
      </c>
      <c r="B93" s="28" t="s">
        <v>37</v>
      </c>
      <c r="C93" s="29"/>
      <c r="D93" s="30"/>
      <c r="E93" s="30"/>
      <c r="F93" s="30">
        <f>SUM(F92)</f>
        <v>0</v>
      </c>
      <c r="G93" s="31">
        <f>IF(F93&lt;1000,F93*$O$91,IF(F93&lt;500000,$N$91*F93))</f>
        <v>0</v>
      </c>
    </row>
    <row r="94" spans="1:15" ht="15.75" thickTop="1" x14ac:dyDescent="0.25"/>
    <row r="95" spans="1:15" ht="15.75" thickBot="1" x14ac:dyDescent="0.3">
      <c r="B95" s="25" t="s">
        <v>81</v>
      </c>
      <c r="C95" s="50"/>
      <c r="D95" s="48"/>
      <c r="E95" s="48"/>
      <c r="F95" s="48"/>
      <c r="G95" s="48"/>
      <c r="H95" s="48"/>
      <c r="I95" s="48"/>
      <c r="J95" s="48"/>
      <c r="K95" s="48"/>
      <c r="L95" s="48"/>
      <c r="M95" s="49"/>
      <c r="N95" s="17">
        <v>1000</v>
      </c>
      <c r="O95" s="17">
        <v>1150</v>
      </c>
    </row>
    <row r="96" spans="1:15" ht="20.25" outlineLevel="1" thickTop="1" thickBot="1" x14ac:dyDescent="0.35">
      <c r="C96" s="7" t="s">
        <v>82</v>
      </c>
      <c r="D96" s="7"/>
      <c r="E96" s="7"/>
      <c r="F96" s="41"/>
    </row>
    <row r="97" spans="1:7" ht="19.5" thickTop="1" thickBot="1" x14ac:dyDescent="0.3">
      <c r="A97" s="39" t="s">
        <v>85</v>
      </c>
      <c r="B97" s="28" t="s">
        <v>37</v>
      </c>
      <c r="C97" s="29"/>
      <c r="D97" s="30"/>
      <c r="E97" s="30"/>
      <c r="F97" s="30">
        <f>SUM(F96)</f>
        <v>0</v>
      </c>
      <c r="G97" s="31">
        <f>IF(F97&lt;1000,F97*$O$95,IF(F97&lt;500000,$N$95*F97))</f>
        <v>0</v>
      </c>
    </row>
    <row r="98" spans="1:7" ht="15.75" thickTop="1" x14ac:dyDescent="0.25"/>
    <row r="99" spans="1:7" ht="31.5" customHeight="1" x14ac:dyDescent="0.35">
      <c r="B99" s="40" t="s">
        <v>86</v>
      </c>
      <c r="C99" s="44">
        <f>SUM(G97+G93+G89+G85+G81+G77+G73+G69+G62+G56+G49+G45+G38+G26)</f>
        <v>0</v>
      </c>
      <c r="D99" s="44"/>
    </row>
  </sheetData>
  <sheetProtection password="CCBD" sheet="1" formatCells="0" formatColumns="0" formatRows="0" insertColumns="0" insertRows="0" insertHyperlinks="0" deleteColumns="0" deleteRows="0" sort="0" autoFilter="0" pivotTables="0"/>
  <mergeCells count="28">
    <mergeCell ref="C95:M95"/>
    <mergeCell ref="G79:K79"/>
    <mergeCell ref="B79:C79"/>
    <mergeCell ref="B83:C83"/>
    <mergeCell ref="F83:K83"/>
    <mergeCell ref="C87:N87"/>
    <mergeCell ref="C91:M91"/>
    <mergeCell ref="B71:C71"/>
    <mergeCell ref="F71:J71"/>
    <mergeCell ref="F64:L64"/>
    <mergeCell ref="B75:C75"/>
    <mergeCell ref="F75:J75"/>
    <mergeCell ref="B28:C28"/>
    <mergeCell ref="C99:D99"/>
    <mergeCell ref="B2:C2"/>
    <mergeCell ref="D2:I2"/>
    <mergeCell ref="B3:C3"/>
    <mergeCell ref="B32:C32"/>
    <mergeCell ref="B40:C40"/>
    <mergeCell ref="F32:J32"/>
    <mergeCell ref="F40:J40"/>
    <mergeCell ref="B47:C47"/>
    <mergeCell ref="B51:C51"/>
    <mergeCell ref="G51:J51"/>
    <mergeCell ref="B58:C58"/>
    <mergeCell ref="G58:L58"/>
    <mergeCell ref="F47:J47"/>
    <mergeCell ref="B64:C64"/>
  </mergeCells>
  <pageMargins left="0.7" right="0.7" top="0.75" bottom="0.75" header="0.3" footer="0.3"/>
  <pageSetup orientation="portrait"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Лист1</vt:lpstr>
      <vt:lpstr>Лист2</vt:lpstr>
      <vt:lpstr>Лист3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2020-10-21T09:13:59Z</dcterms:modified>
</cp:coreProperties>
</file>