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ЭтаКнига" autoCompressPictures="0"/>
  <mc:AlternateContent xmlns:mc="http://schemas.openxmlformats.org/markup-compatibility/2006">
    <mc:Choice Requires="x15">
      <x15ac:absPath xmlns:x15ac="http://schemas.microsoft.com/office/spreadsheetml/2010/11/ac" url="C:\Users\key\Desktop\"/>
    </mc:Choice>
  </mc:AlternateContent>
  <bookViews>
    <workbookView xWindow="0" yWindow="0" windowWidth="28800" windowHeight="11700" tabRatio="500"/>
  </bookViews>
  <sheets>
    <sheet name="Бытовая пиротехника MAXSEM" sheetId="1" r:id="rId1"/>
  </sheets>
  <definedNames>
    <definedName name="дымы">'Бытовая пиротехника MAXSEM'!$S$4</definedName>
    <definedName name="процент">'Бытовая пиротехника MAXSEM'!$R$4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109" i="1" l="1"/>
  <c r="H114" i="1"/>
  <c r="H134" i="1"/>
  <c r="H117" i="1"/>
  <c r="H154" i="1"/>
  <c r="H155" i="1"/>
  <c r="H156" i="1"/>
  <c r="H157" i="1"/>
  <c r="H183" i="1"/>
  <c r="H184" i="1"/>
  <c r="H177" i="1"/>
  <c r="H175" i="1"/>
  <c r="H176" i="1"/>
  <c r="H178" i="1" l="1"/>
  <c r="H181" i="1"/>
  <c r="H172" i="1"/>
  <c r="H173" i="1"/>
  <c r="H40" i="1"/>
  <c r="H35" i="1" l="1"/>
  <c r="H36" i="1"/>
  <c r="H37" i="1"/>
  <c r="H38" i="1"/>
  <c r="H7" i="1"/>
  <c r="H9" i="1"/>
  <c r="H10" i="1"/>
  <c r="H12" i="1"/>
  <c r="H13" i="1"/>
  <c r="H14" i="1"/>
  <c r="H11" i="1"/>
  <c r="H17" i="1"/>
  <c r="H18" i="1"/>
  <c r="H32" i="1"/>
  <c r="H58" i="1"/>
  <c r="H60" i="1"/>
  <c r="H67" i="1"/>
  <c r="H61" i="1"/>
  <c r="H62" i="1"/>
  <c r="H65" i="1"/>
  <c r="H66" i="1"/>
  <c r="H57" i="1"/>
  <c r="H59" i="1"/>
  <c r="H96" i="1"/>
  <c r="H99" i="1"/>
  <c r="H94" i="1"/>
  <c r="H100" i="1"/>
  <c r="H98" i="1"/>
  <c r="H95" i="1"/>
  <c r="H91" i="1"/>
  <c r="H92" i="1"/>
  <c r="H97" i="1"/>
  <c r="H101" i="1"/>
  <c r="H102" i="1"/>
  <c r="H103" i="1"/>
  <c r="H93" i="1" l="1"/>
  <c r="H116" i="1"/>
  <c r="H122" i="1"/>
  <c r="H133" i="1"/>
  <c r="H127" i="1"/>
  <c r="H128" i="1"/>
  <c r="H126" i="1"/>
  <c r="H112" i="1"/>
  <c r="H113" i="1"/>
  <c r="H111" i="1"/>
  <c r="H121" i="1"/>
  <c r="H19" i="1" l="1"/>
  <c r="H21" i="1" l="1"/>
  <c r="H22" i="1" l="1"/>
  <c r="H20" i="1"/>
  <c r="H31" i="1"/>
  <c r="H370" i="1"/>
  <c r="H301" i="1"/>
  <c r="H263" i="1"/>
  <c r="H47" i="1"/>
  <c r="H48" i="1"/>
  <c r="H78" i="1"/>
  <c r="H73" i="1"/>
  <c r="H76" i="1"/>
  <c r="H77" i="1"/>
  <c r="H74" i="1"/>
  <c r="H200" i="1" l="1"/>
  <c r="O6" i="1" l="1"/>
  <c r="Q7" i="1" l="1"/>
  <c r="N6" i="1"/>
  <c r="H239" i="1" l="1"/>
  <c r="H240" i="1"/>
  <c r="H241" i="1"/>
  <c r="H238" i="1"/>
  <c r="H26" i="1"/>
  <c r="H27" i="1"/>
  <c r="H28" i="1"/>
  <c r="H42" i="1"/>
  <c r="H43" i="1"/>
  <c r="H44" i="1"/>
  <c r="H45" i="1"/>
  <c r="H46" i="1"/>
  <c r="H50" i="1"/>
  <c r="H51" i="1"/>
  <c r="H52" i="1"/>
  <c r="H53" i="1"/>
  <c r="H54" i="1"/>
  <c r="H55" i="1"/>
  <c r="H56" i="1"/>
  <c r="H68" i="1"/>
  <c r="H69" i="1"/>
  <c r="H70" i="1"/>
  <c r="H71" i="1"/>
  <c r="H72" i="1"/>
  <c r="H79" i="1"/>
  <c r="H80" i="1"/>
  <c r="H81" i="1"/>
  <c r="H82" i="1"/>
  <c r="H83" i="1"/>
  <c r="H87" i="1"/>
  <c r="H123" i="1"/>
  <c r="H124" i="1"/>
  <c r="H125" i="1"/>
  <c r="H129" i="1"/>
  <c r="H130" i="1"/>
  <c r="H131" i="1"/>
  <c r="H137" i="1"/>
  <c r="H145" i="1"/>
  <c r="H146" i="1"/>
  <c r="H147" i="1"/>
  <c r="H148" i="1"/>
  <c r="H149" i="1"/>
  <c r="H150" i="1"/>
  <c r="H152" i="1"/>
  <c r="H153" i="1"/>
  <c r="H158" i="1"/>
  <c r="H166" i="1"/>
  <c r="H186" i="1"/>
  <c r="H187" i="1"/>
  <c r="H188" i="1"/>
  <c r="H189" i="1"/>
  <c r="H190" i="1"/>
  <c r="H191" i="1"/>
  <c r="H192" i="1"/>
  <c r="H193" i="1"/>
  <c r="H194" i="1"/>
  <c r="H196" i="1"/>
  <c r="H197" i="1"/>
  <c r="H198" i="1"/>
  <c r="H199" i="1"/>
  <c r="H201" i="1"/>
  <c r="H202" i="1"/>
  <c r="H203" i="1"/>
  <c r="H204" i="1"/>
  <c r="H205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8" i="1"/>
  <c r="H300" i="1"/>
  <c r="H302" i="1"/>
  <c r="H303" i="1"/>
  <c r="H304" i="1"/>
  <c r="H305" i="1"/>
  <c r="H306" i="1"/>
  <c r="H307" i="1"/>
  <c r="H308" i="1"/>
  <c r="H309" i="1"/>
  <c r="H311" i="1"/>
  <c r="H312" i="1"/>
  <c r="H314" i="1"/>
  <c r="H315" i="1"/>
  <c r="H316" i="1"/>
  <c r="H317" i="1"/>
  <c r="H319" i="1"/>
  <c r="H320" i="1"/>
  <c r="H321" i="1"/>
  <c r="H322" i="1"/>
  <c r="H323" i="1"/>
  <c r="H324" i="1"/>
  <c r="H325" i="1"/>
  <c r="H326" i="1"/>
  <c r="H327" i="1"/>
  <c r="H328" i="1"/>
  <c r="H330" i="1"/>
  <c r="H332" i="1"/>
  <c r="H333" i="1"/>
  <c r="H334" i="1"/>
  <c r="H335" i="1"/>
  <c r="H336" i="1"/>
  <c r="H338" i="1"/>
  <c r="H339" i="1"/>
  <c r="H340" i="1"/>
  <c r="H342" i="1"/>
  <c r="H344" i="1"/>
  <c r="H345" i="1"/>
  <c r="H346" i="1"/>
  <c r="H347" i="1"/>
  <c r="H349" i="1"/>
  <c r="H351" i="1"/>
  <c r="H352" i="1"/>
  <c r="H353" i="1"/>
  <c r="H355" i="1"/>
  <c r="H356" i="1"/>
  <c r="H357" i="1"/>
  <c r="H359" i="1"/>
  <c r="H360" i="1"/>
  <c r="H361" i="1"/>
  <c r="H362" i="1"/>
  <c r="H363" i="1"/>
  <c r="H365" i="1"/>
  <c r="H367" i="1"/>
  <c r="H368" i="1"/>
  <c r="H369" i="1"/>
  <c r="H371" i="1"/>
  <c r="H372" i="1"/>
  <c r="H373" i="1"/>
  <c r="H374" i="1"/>
  <c r="H375" i="1"/>
  <c r="H376" i="1"/>
  <c r="H378" i="1"/>
  <c r="H379" i="1"/>
  <c r="H380" i="1"/>
  <c r="H381" i="1"/>
  <c r="H382" i="1"/>
  <c r="H383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5" i="1"/>
  <c r="J86" i="1"/>
  <c r="J87" i="1"/>
  <c r="J88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1" i="1"/>
  <c r="J142" i="1"/>
  <c r="J143" i="1"/>
  <c r="J145" i="1"/>
  <c r="J146" i="1"/>
  <c r="J147" i="1"/>
  <c r="J148" i="1"/>
  <c r="J149" i="1"/>
  <c r="J150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2" i="1"/>
  <c r="J173" i="1"/>
  <c r="J175" i="1"/>
  <c r="J176" i="1"/>
  <c r="J177" i="1"/>
  <c r="J178" i="1"/>
  <c r="J179" i="1"/>
  <c r="J180" i="1"/>
  <c r="J181" i="1"/>
  <c r="J182" i="1"/>
  <c r="J183" i="1"/>
  <c r="J184" i="1"/>
  <c r="J186" i="1"/>
  <c r="J187" i="1"/>
  <c r="J188" i="1"/>
  <c r="J189" i="1"/>
  <c r="J190" i="1"/>
  <c r="J191" i="1"/>
  <c r="J192" i="1"/>
  <c r="J193" i="1"/>
  <c r="J194" i="1"/>
  <c r="J196" i="1"/>
  <c r="J197" i="1"/>
  <c r="J198" i="1"/>
  <c r="J199" i="1"/>
  <c r="J200" i="1"/>
  <c r="J201" i="1"/>
  <c r="J202" i="1"/>
  <c r="J203" i="1"/>
  <c r="J204" i="1"/>
  <c r="J205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8" i="1"/>
  <c r="J239" i="1"/>
  <c r="J240" i="1"/>
  <c r="J241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8" i="1"/>
  <c r="J300" i="1"/>
  <c r="J302" i="1"/>
  <c r="J303" i="1"/>
  <c r="J304" i="1"/>
  <c r="J305" i="1"/>
  <c r="J306" i="1"/>
  <c r="J307" i="1"/>
  <c r="J308" i="1"/>
  <c r="J309" i="1"/>
  <c r="J311" i="1"/>
  <c r="J312" i="1"/>
  <c r="J314" i="1"/>
  <c r="J315" i="1"/>
  <c r="J316" i="1"/>
  <c r="J317" i="1"/>
  <c r="J319" i="1"/>
  <c r="J320" i="1"/>
  <c r="J321" i="1"/>
  <c r="J322" i="1"/>
  <c r="J323" i="1"/>
  <c r="J324" i="1"/>
  <c r="J325" i="1"/>
  <c r="J326" i="1"/>
  <c r="J327" i="1"/>
  <c r="J328" i="1"/>
  <c r="J330" i="1"/>
  <c r="J332" i="1"/>
  <c r="J333" i="1"/>
  <c r="J334" i="1"/>
  <c r="J335" i="1"/>
  <c r="J336" i="1"/>
  <c r="J338" i="1"/>
  <c r="J339" i="1"/>
  <c r="J340" i="1"/>
  <c r="J342" i="1"/>
  <c r="J344" i="1"/>
  <c r="J345" i="1"/>
  <c r="J346" i="1"/>
  <c r="J347" i="1"/>
  <c r="J349" i="1"/>
  <c r="J351" i="1"/>
  <c r="J352" i="1"/>
  <c r="J353" i="1"/>
  <c r="J355" i="1"/>
  <c r="J356" i="1"/>
  <c r="J357" i="1"/>
  <c r="J359" i="1"/>
  <c r="J360" i="1"/>
  <c r="J361" i="1"/>
  <c r="J362" i="1"/>
  <c r="J363" i="1"/>
  <c r="J365" i="1"/>
  <c r="J367" i="1"/>
  <c r="J368" i="1"/>
  <c r="J369" i="1"/>
  <c r="J371" i="1"/>
  <c r="J372" i="1"/>
  <c r="J373" i="1"/>
  <c r="J375" i="1"/>
  <c r="J378" i="1"/>
  <c r="J379" i="1"/>
  <c r="J380" i="1"/>
  <c r="J381" i="1"/>
  <c r="J382" i="1"/>
  <c r="J383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R39" i="1" l="1"/>
  <c r="R84" i="1"/>
  <c r="R89" i="1"/>
  <c r="R104" i="1"/>
  <c r="R140" i="1"/>
  <c r="R144" i="1"/>
  <c r="R151" i="1"/>
  <c r="R171" i="1"/>
  <c r="R174" i="1"/>
  <c r="R220" i="1"/>
  <c r="R237" i="1"/>
  <c r="R242" i="1"/>
  <c r="R281" i="1"/>
  <c r="R310" i="1"/>
  <c r="R313" i="1"/>
  <c r="R318" i="1"/>
  <c r="R329" i="1"/>
  <c r="R331" i="1"/>
  <c r="R337" i="1"/>
  <c r="R341" i="1"/>
  <c r="R343" i="1"/>
  <c r="R348" i="1"/>
  <c r="R350" i="1"/>
  <c r="R354" i="1"/>
  <c r="R358" i="1"/>
  <c r="R364" i="1"/>
  <c r="R366" i="1"/>
  <c r="R377" i="1"/>
  <c r="R384" i="1"/>
  <c r="R402" i="1"/>
  <c r="S377" i="1" l="1"/>
  <c r="S354" i="1"/>
  <c r="S341" i="1"/>
  <c r="S318" i="1"/>
  <c r="S242" i="1"/>
  <c r="S171" i="1"/>
  <c r="S104" i="1"/>
  <c r="S366" i="1"/>
  <c r="S350" i="1"/>
  <c r="S337" i="1"/>
  <c r="S313" i="1"/>
  <c r="S237" i="1"/>
  <c r="S151" i="1"/>
  <c r="S89" i="1"/>
  <c r="S402" i="1"/>
  <c r="S364" i="1"/>
  <c r="S348" i="1"/>
  <c r="S331" i="1"/>
  <c r="S310" i="1"/>
  <c r="S220" i="1"/>
  <c r="S144" i="1"/>
  <c r="S84" i="1"/>
  <c r="S384" i="1"/>
  <c r="S358" i="1"/>
  <c r="S343" i="1"/>
  <c r="S329" i="1"/>
  <c r="S281" i="1"/>
  <c r="S174" i="1"/>
  <c r="S140" i="1"/>
  <c r="S39" i="1"/>
  <c r="Q117" i="1"/>
  <c r="T117" i="1"/>
  <c r="U117" i="1"/>
  <c r="Q114" i="1"/>
  <c r="T114" i="1"/>
  <c r="U114" i="1"/>
  <c r="Q165" i="1"/>
  <c r="T165" i="1"/>
  <c r="U165" i="1"/>
  <c r="Q153" i="1"/>
  <c r="T153" i="1"/>
  <c r="U153" i="1"/>
  <c r="Q88" i="1"/>
  <c r="T88" i="1"/>
  <c r="U88" i="1"/>
  <c r="Q376" i="1"/>
  <c r="T376" i="1"/>
  <c r="U376" i="1"/>
  <c r="Q374" i="1"/>
  <c r="T374" i="1"/>
  <c r="U374" i="1"/>
  <c r="Q370" i="1"/>
  <c r="T370" i="1"/>
  <c r="U370" i="1"/>
  <c r="Q216" i="1"/>
  <c r="T216" i="1"/>
  <c r="U216" i="1"/>
  <c r="Q193" i="1"/>
  <c r="T193" i="1"/>
  <c r="U193" i="1"/>
  <c r="Q202" i="1"/>
  <c r="T202" i="1"/>
  <c r="U202" i="1"/>
  <c r="Q203" i="1"/>
  <c r="T203" i="1"/>
  <c r="U203" i="1"/>
  <c r="Q204" i="1"/>
  <c r="T204" i="1"/>
  <c r="U204" i="1"/>
  <c r="Q194" i="1"/>
  <c r="T194" i="1"/>
  <c r="U194" i="1"/>
  <c r="Q190" i="1"/>
  <c r="T190" i="1"/>
  <c r="U190" i="1"/>
  <c r="U206" i="1"/>
  <c r="T206" i="1"/>
  <c r="Q206" i="1"/>
  <c r="U195" i="1"/>
  <c r="T195" i="1"/>
  <c r="Q195" i="1"/>
  <c r="U219" i="1"/>
  <c r="T219" i="1"/>
  <c r="Q219" i="1"/>
  <c r="U218" i="1"/>
  <c r="T218" i="1"/>
  <c r="Q218" i="1"/>
  <c r="U217" i="1"/>
  <c r="T217" i="1"/>
  <c r="Q217" i="1"/>
  <c r="U215" i="1"/>
  <c r="T215" i="1"/>
  <c r="Q215" i="1"/>
  <c r="U214" i="1"/>
  <c r="T214" i="1"/>
  <c r="Q214" i="1"/>
  <c r="U213" i="1"/>
  <c r="T213" i="1"/>
  <c r="Q213" i="1"/>
  <c r="U212" i="1"/>
  <c r="T212" i="1"/>
  <c r="Q212" i="1"/>
  <c r="U211" i="1"/>
  <c r="T211" i="1"/>
  <c r="Q211" i="1"/>
  <c r="U210" i="1"/>
  <c r="T210" i="1"/>
  <c r="Q210" i="1"/>
  <c r="U209" i="1"/>
  <c r="T209" i="1"/>
  <c r="Q209" i="1"/>
  <c r="U208" i="1"/>
  <c r="T208" i="1"/>
  <c r="Q208" i="1"/>
  <c r="U207" i="1"/>
  <c r="T207" i="1"/>
  <c r="Q207" i="1"/>
  <c r="U205" i="1"/>
  <c r="T205" i="1"/>
  <c r="Q205" i="1"/>
  <c r="U201" i="1"/>
  <c r="T201" i="1"/>
  <c r="Q201" i="1"/>
  <c r="U200" i="1"/>
  <c r="T200" i="1"/>
  <c r="Q200" i="1"/>
  <c r="U199" i="1"/>
  <c r="T199" i="1"/>
  <c r="Q199" i="1"/>
  <c r="U198" i="1"/>
  <c r="T198" i="1"/>
  <c r="Q198" i="1"/>
  <c r="U197" i="1"/>
  <c r="T197" i="1"/>
  <c r="Q197" i="1"/>
  <c r="U196" i="1"/>
  <c r="T196" i="1"/>
  <c r="Q196" i="1"/>
  <c r="U192" i="1"/>
  <c r="T192" i="1"/>
  <c r="Q192" i="1"/>
  <c r="U191" i="1"/>
  <c r="T191" i="1"/>
  <c r="Q191" i="1"/>
  <c r="U189" i="1"/>
  <c r="T189" i="1"/>
  <c r="Q189" i="1"/>
  <c r="U188" i="1"/>
  <c r="T188" i="1"/>
  <c r="Q188" i="1"/>
  <c r="U187" i="1"/>
  <c r="T187" i="1"/>
  <c r="Q187" i="1"/>
  <c r="U186" i="1"/>
  <c r="T186" i="1"/>
  <c r="Q186" i="1"/>
  <c r="Q301" i="1"/>
  <c r="T301" i="1"/>
  <c r="U301" i="1"/>
  <c r="Q299" i="1"/>
  <c r="T299" i="1"/>
  <c r="U299" i="1"/>
  <c r="Q297" i="1"/>
  <c r="T297" i="1"/>
  <c r="U297" i="1"/>
  <c r="Q263" i="1"/>
  <c r="T263" i="1"/>
  <c r="U263" i="1"/>
  <c r="Q185" i="1"/>
  <c r="T185" i="1"/>
  <c r="U185" i="1"/>
  <c r="Q418" i="1"/>
  <c r="T418" i="1"/>
  <c r="U418" i="1"/>
  <c r="R263" i="1" l="1"/>
  <c r="R188" i="1"/>
  <c r="R196" i="1"/>
  <c r="R200" i="1"/>
  <c r="R208" i="1"/>
  <c r="R212" i="1"/>
  <c r="R217" i="1"/>
  <c r="R206" i="1"/>
  <c r="R194" i="1"/>
  <c r="R193" i="1"/>
  <c r="R376" i="1"/>
  <c r="R114" i="1"/>
  <c r="R185" i="1"/>
  <c r="R301" i="1"/>
  <c r="R187" i="1"/>
  <c r="R192" i="1"/>
  <c r="R199" i="1"/>
  <c r="R207" i="1"/>
  <c r="R211" i="1"/>
  <c r="R215" i="1"/>
  <c r="R195" i="1"/>
  <c r="R190" i="1"/>
  <c r="R202" i="1"/>
  <c r="R374" i="1"/>
  <c r="R165" i="1"/>
  <c r="R418" i="1"/>
  <c r="R299" i="1"/>
  <c r="R186" i="1"/>
  <c r="R191" i="1"/>
  <c r="R198" i="1"/>
  <c r="R205" i="1"/>
  <c r="R210" i="1"/>
  <c r="R214" i="1"/>
  <c r="R219" i="1"/>
  <c r="R203" i="1"/>
  <c r="R370" i="1"/>
  <c r="R153" i="1"/>
  <c r="R297" i="1"/>
  <c r="R189" i="1"/>
  <c r="R197" i="1"/>
  <c r="R201" i="1"/>
  <c r="R209" i="1"/>
  <c r="R213" i="1"/>
  <c r="R218" i="1"/>
  <c r="R204" i="1"/>
  <c r="R216" i="1"/>
  <c r="R88" i="1"/>
  <c r="R117" i="1"/>
  <c r="S206" i="1" l="1"/>
  <c r="S88" i="1"/>
  <c r="S418" i="1"/>
  <c r="S195" i="1"/>
  <c r="S185" i="1"/>
  <c r="S376" i="1"/>
  <c r="S370" i="1"/>
  <c r="S374" i="1"/>
  <c r="S299" i="1"/>
  <c r="S301" i="1"/>
  <c r="S297" i="1"/>
  <c r="S263" i="1"/>
  <c r="S218" i="1"/>
  <c r="S210" i="1"/>
  <c r="S215" i="1"/>
  <c r="S213" i="1"/>
  <c r="S211" i="1"/>
  <c r="S217" i="1"/>
  <c r="S216" i="1"/>
  <c r="S209" i="1"/>
  <c r="S219" i="1"/>
  <c r="S207" i="1"/>
  <c r="S212" i="1"/>
  <c r="S214" i="1"/>
  <c r="S208" i="1"/>
  <c r="S197" i="1"/>
  <c r="S200" i="1"/>
  <c r="S203" i="1"/>
  <c r="S205" i="1"/>
  <c r="S202" i="1"/>
  <c r="S196" i="1"/>
  <c r="S198" i="1"/>
  <c r="S204" i="1"/>
  <c r="S201" i="1"/>
  <c r="S199" i="1"/>
  <c r="S186" i="1"/>
  <c r="S189" i="1"/>
  <c r="S187" i="1"/>
  <c r="S190" i="1"/>
  <c r="S193" i="1"/>
  <c r="S188" i="1"/>
  <c r="S192" i="1"/>
  <c r="S191" i="1"/>
  <c r="S194" i="1"/>
  <c r="S153" i="1"/>
  <c r="S165" i="1"/>
  <c r="S114" i="1"/>
  <c r="S117" i="1"/>
  <c r="U415" i="1"/>
  <c r="T415" i="1"/>
  <c r="Q415" i="1"/>
  <c r="Q416" i="1"/>
  <c r="R416" i="1" s="1"/>
  <c r="Q40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5" i="1"/>
  <c r="T86" i="1"/>
  <c r="T87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5" i="1"/>
  <c r="T106" i="1"/>
  <c r="T107" i="1"/>
  <c r="T108" i="1"/>
  <c r="T109" i="1"/>
  <c r="T110" i="1"/>
  <c r="T111" i="1"/>
  <c r="T112" i="1"/>
  <c r="T113" i="1"/>
  <c r="T115" i="1"/>
  <c r="T116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33" i="1"/>
  <c r="T134" i="1"/>
  <c r="T135" i="1"/>
  <c r="T136" i="1"/>
  <c r="T137" i="1"/>
  <c r="T138" i="1"/>
  <c r="T139" i="1"/>
  <c r="T141" i="1"/>
  <c r="T142" i="1"/>
  <c r="T143" i="1"/>
  <c r="T145" i="1"/>
  <c r="T146" i="1"/>
  <c r="T147" i="1"/>
  <c r="T148" i="1"/>
  <c r="T149" i="1"/>
  <c r="T150" i="1"/>
  <c r="T152" i="1"/>
  <c r="T156" i="1"/>
  <c r="T157" i="1"/>
  <c r="T155" i="1"/>
  <c r="T154" i="1"/>
  <c r="T158" i="1"/>
  <c r="T159" i="1"/>
  <c r="T160" i="1"/>
  <c r="T161" i="1"/>
  <c r="T162" i="1"/>
  <c r="T163" i="1"/>
  <c r="T164" i="1"/>
  <c r="T166" i="1"/>
  <c r="T167" i="1"/>
  <c r="T168" i="1"/>
  <c r="T169" i="1"/>
  <c r="T170" i="1"/>
  <c r="T171" i="1"/>
  <c r="T172" i="1"/>
  <c r="T173" i="1"/>
  <c r="T175" i="1"/>
  <c r="T176" i="1"/>
  <c r="T177" i="1"/>
  <c r="T178" i="1"/>
  <c r="T179" i="1"/>
  <c r="T180" i="1"/>
  <c r="T181" i="1"/>
  <c r="T182" i="1"/>
  <c r="T183" i="1"/>
  <c r="T184" i="1"/>
  <c r="T238" i="1"/>
  <c r="T239" i="1"/>
  <c r="T240" i="1"/>
  <c r="T241" i="1"/>
  <c r="T243" i="1"/>
  <c r="T244" i="1"/>
  <c r="T419" i="1"/>
  <c r="T245" i="1"/>
  <c r="T420" i="1"/>
  <c r="T246" i="1"/>
  <c r="T421" i="1"/>
  <c r="T247" i="1"/>
  <c r="T422" i="1"/>
  <c r="T248" i="1"/>
  <c r="T249" i="1"/>
  <c r="T250" i="1"/>
  <c r="T251" i="1"/>
  <c r="T252" i="1"/>
  <c r="T253" i="1"/>
  <c r="T254" i="1"/>
  <c r="T255" i="1"/>
  <c r="T423" i="1"/>
  <c r="T256" i="1"/>
  <c r="T257" i="1"/>
  <c r="T258" i="1"/>
  <c r="T259" i="1"/>
  <c r="T260" i="1"/>
  <c r="T261" i="1"/>
  <c r="T424" i="1"/>
  <c r="T262" i="1"/>
  <c r="T264" i="1"/>
  <c r="T265" i="1"/>
  <c r="T266" i="1"/>
  <c r="T267" i="1"/>
  <c r="T268" i="1"/>
  <c r="T269" i="1"/>
  <c r="T270" i="1"/>
  <c r="T271" i="1"/>
  <c r="T272" i="1"/>
  <c r="T273" i="1"/>
  <c r="T274" i="1"/>
  <c r="T275" i="1"/>
  <c r="T276" i="1"/>
  <c r="T279" i="1"/>
  <c r="T280" i="1"/>
  <c r="T277" i="1"/>
  <c r="T278" i="1"/>
  <c r="T282" i="1"/>
  <c r="T425" i="1"/>
  <c r="T283" i="1"/>
  <c r="T426" i="1"/>
  <c r="T284" i="1"/>
  <c r="T427" i="1"/>
  <c r="T285" i="1"/>
  <c r="T286" i="1"/>
  <c r="T287" i="1"/>
  <c r="T288" i="1"/>
  <c r="T428" i="1"/>
  <c r="T289" i="1"/>
  <c r="T290" i="1"/>
  <c r="T429" i="1"/>
  <c r="T430" i="1"/>
  <c r="T291" i="1"/>
  <c r="T292" i="1"/>
  <c r="T293" i="1"/>
  <c r="T294" i="1"/>
  <c r="T295" i="1"/>
  <c r="T296" i="1"/>
  <c r="T298" i="1"/>
  <c r="T300" i="1"/>
  <c r="T302" i="1"/>
  <c r="T303" i="1"/>
  <c r="T431" i="1"/>
  <c r="T304" i="1"/>
  <c r="T305" i="1"/>
  <c r="T306" i="1"/>
  <c r="T307" i="1"/>
  <c r="T308" i="1"/>
  <c r="T309" i="1"/>
  <c r="T221" i="1"/>
  <c r="T222" i="1"/>
  <c r="T223" i="1"/>
  <c r="T224" i="1"/>
  <c r="T225" i="1"/>
  <c r="T226" i="1"/>
  <c r="T227" i="1"/>
  <c r="T228" i="1"/>
  <c r="T229" i="1"/>
  <c r="T230" i="1"/>
  <c r="T231" i="1"/>
  <c r="T232" i="1"/>
  <c r="T233" i="1"/>
  <c r="T234" i="1"/>
  <c r="T235" i="1"/>
  <c r="T236" i="1"/>
  <c r="T310" i="1"/>
  <c r="T432" i="1"/>
  <c r="T311" i="1"/>
  <c r="T433" i="1"/>
  <c r="T312" i="1"/>
  <c r="T434" i="1"/>
  <c r="T313" i="1"/>
  <c r="T314" i="1"/>
  <c r="T315" i="1"/>
  <c r="T316" i="1"/>
  <c r="T317" i="1"/>
  <c r="T319" i="1"/>
  <c r="T320" i="1"/>
  <c r="T435" i="1"/>
  <c r="T321" i="1"/>
  <c r="T436" i="1"/>
  <c r="T437" i="1"/>
  <c r="T322" i="1"/>
  <c r="T438" i="1"/>
  <c r="T323" i="1"/>
  <c r="T324" i="1"/>
  <c r="T325" i="1"/>
  <c r="T439" i="1"/>
  <c r="T326" i="1"/>
  <c r="T327" i="1"/>
  <c r="T328" i="1"/>
  <c r="T329" i="1"/>
  <c r="T330" i="1"/>
  <c r="T331" i="1"/>
  <c r="T332" i="1"/>
  <c r="T333" i="1"/>
  <c r="T334" i="1"/>
  <c r="T335" i="1"/>
  <c r="T440" i="1"/>
  <c r="T336" i="1"/>
  <c r="T338" i="1"/>
  <c r="T339" i="1"/>
  <c r="T340" i="1"/>
  <c r="T341" i="1"/>
  <c r="T342" i="1"/>
  <c r="T344" i="1"/>
  <c r="T345" i="1"/>
  <c r="T346" i="1"/>
  <c r="T347" i="1"/>
  <c r="T441" i="1"/>
  <c r="T348" i="1"/>
  <c r="T349" i="1"/>
  <c r="T351" i="1"/>
  <c r="T352" i="1"/>
  <c r="T442" i="1"/>
  <c r="T353" i="1"/>
  <c r="T355" i="1"/>
  <c r="T443" i="1"/>
  <c r="T356" i="1"/>
  <c r="T357" i="1"/>
  <c r="T359" i="1"/>
  <c r="T360" i="1"/>
  <c r="T361" i="1"/>
  <c r="T362" i="1"/>
  <c r="T363" i="1"/>
  <c r="T365" i="1"/>
  <c r="T367" i="1"/>
  <c r="T368" i="1"/>
  <c r="T369" i="1"/>
  <c r="T371" i="1"/>
  <c r="T372" i="1"/>
  <c r="T373" i="1"/>
  <c r="T375" i="1"/>
  <c r="T378" i="1"/>
  <c r="T379" i="1"/>
  <c r="T380" i="1"/>
  <c r="T381" i="1"/>
  <c r="T382" i="1"/>
  <c r="T383" i="1"/>
  <c r="T385" i="1"/>
  <c r="T386" i="1"/>
  <c r="T387" i="1"/>
  <c r="T388" i="1"/>
  <c r="T389" i="1"/>
  <c r="T390" i="1"/>
  <c r="T391" i="1"/>
  <c r="T392" i="1"/>
  <c r="T393" i="1"/>
  <c r="T394" i="1"/>
  <c r="T395" i="1"/>
  <c r="T396" i="1"/>
  <c r="T397" i="1"/>
  <c r="T398" i="1"/>
  <c r="T399" i="1"/>
  <c r="T400" i="1"/>
  <c r="T401" i="1"/>
  <c r="T403" i="1"/>
  <c r="T404" i="1"/>
  <c r="T405" i="1"/>
  <c r="T406" i="1"/>
  <c r="T407" i="1"/>
  <c r="T408" i="1"/>
  <c r="T409" i="1"/>
  <c r="T410" i="1"/>
  <c r="T411" i="1"/>
  <c r="T412" i="1"/>
  <c r="T413" i="1"/>
  <c r="T414" i="1"/>
  <c r="T417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83" i="1"/>
  <c r="U85" i="1"/>
  <c r="U86" i="1"/>
  <c r="U87" i="1"/>
  <c r="U90" i="1"/>
  <c r="U91" i="1"/>
  <c r="U92" i="1"/>
  <c r="U93" i="1"/>
  <c r="U94" i="1"/>
  <c r="U95" i="1"/>
  <c r="U96" i="1"/>
  <c r="U97" i="1"/>
  <c r="U98" i="1"/>
  <c r="U99" i="1"/>
  <c r="U100" i="1"/>
  <c r="U101" i="1"/>
  <c r="U102" i="1"/>
  <c r="U103" i="1"/>
  <c r="U105" i="1"/>
  <c r="U106" i="1"/>
  <c r="U107" i="1"/>
  <c r="U108" i="1"/>
  <c r="U109" i="1"/>
  <c r="U110" i="1"/>
  <c r="U111" i="1"/>
  <c r="U112" i="1"/>
  <c r="U113" i="1"/>
  <c r="U115" i="1"/>
  <c r="U116" i="1"/>
  <c r="U118" i="1"/>
  <c r="U119" i="1"/>
  <c r="U120" i="1"/>
  <c r="U121" i="1"/>
  <c r="U122" i="1"/>
  <c r="U123" i="1"/>
  <c r="U124" i="1"/>
  <c r="U125" i="1"/>
  <c r="U126" i="1"/>
  <c r="U127" i="1"/>
  <c r="U128" i="1"/>
  <c r="U129" i="1"/>
  <c r="U130" i="1"/>
  <c r="U131" i="1"/>
  <c r="U132" i="1"/>
  <c r="U133" i="1"/>
  <c r="U134" i="1"/>
  <c r="U135" i="1"/>
  <c r="U136" i="1"/>
  <c r="U137" i="1"/>
  <c r="U138" i="1"/>
  <c r="U139" i="1"/>
  <c r="U141" i="1"/>
  <c r="U142" i="1"/>
  <c r="U143" i="1"/>
  <c r="U145" i="1"/>
  <c r="U146" i="1"/>
  <c r="U147" i="1"/>
  <c r="U148" i="1"/>
  <c r="U149" i="1"/>
  <c r="U150" i="1"/>
  <c r="U152" i="1"/>
  <c r="U156" i="1"/>
  <c r="U157" i="1"/>
  <c r="U155" i="1"/>
  <c r="U154" i="1"/>
  <c r="U158" i="1"/>
  <c r="U159" i="1"/>
  <c r="U160" i="1"/>
  <c r="U161" i="1"/>
  <c r="U162" i="1"/>
  <c r="U163" i="1"/>
  <c r="U164" i="1"/>
  <c r="U166" i="1"/>
  <c r="U167" i="1"/>
  <c r="U168" i="1"/>
  <c r="U169" i="1"/>
  <c r="U170" i="1"/>
  <c r="U171" i="1"/>
  <c r="U172" i="1"/>
  <c r="U173" i="1"/>
  <c r="U175" i="1"/>
  <c r="U176" i="1"/>
  <c r="U177" i="1"/>
  <c r="U178" i="1"/>
  <c r="U179" i="1"/>
  <c r="U180" i="1"/>
  <c r="U181" i="1"/>
  <c r="U182" i="1"/>
  <c r="U183" i="1"/>
  <c r="U184" i="1"/>
  <c r="U238" i="1"/>
  <c r="U239" i="1"/>
  <c r="U240" i="1"/>
  <c r="U241" i="1"/>
  <c r="U243" i="1"/>
  <c r="U244" i="1"/>
  <c r="U419" i="1"/>
  <c r="U245" i="1"/>
  <c r="U420" i="1"/>
  <c r="U246" i="1"/>
  <c r="U421" i="1"/>
  <c r="U247" i="1"/>
  <c r="U422" i="1"/>
  <c r="U248" i="1"/>
  <c r="U249" i="1"/>
  <c r="U250" i="1"/>
  <c r="U251" i="1"/>
  <c r="U252" i="1"/>
  <c r="U253" i="1"/>
  <c r="U254" i="1"/>
  <c r="U255" i="1"/>
  <c r="U423" i="1"/>
  <c r="U256" i="1"/>
  <c r="U257" i="1"/>
  <c r="U258" i="1"/>
  <c r="U259" i="1"/>
  <c r="U260" i="1"/>
  <c r="U261" i="1"/>
  <c r="U424" i="1"/>
  <c r="U262" i="1"/>
  <c r="U264" i="1"/>
  <c r="U265" i="1"/>
  <c r="U266" i="1"/>
  <c r="U267" i="1"/>
  <c r="U268" i="1"/>
  <c r="U269" i="1"/>
  <c r="U270" i="1"/>
  <c r="U271" i="1"/>
  <c r="U272" i="1"/>
  <c r="U273" i="1"/>
  <c r="U274" i="1"/>
  <c r="U275" i="1"/>
  <c r="U276" i="1"/>
  <c r="U279" i="1"/>
  <c r="U280" i="1"/>
  <c r="U277" i="1"/>
  <c r="U278" i="1"/>
  <c r="U282" i="1"/>
  <c r="U425" i="1"/>
  <c r="U283" i="1"/>
  <c r="U426" i="1"/>
  <c r="U284" i="1"/>
  <c r="U427" i="1"/>
  <c r="U285" i="1"/>
  <c r="U286" i="1"/>
  <c r="U287" i="1"/>
  <c r="U288" i="1"/>
  <c r="U428" i="1"/>
  <c r="U289" i="1"/>
  <c r="U290" i="1"/>
  <c r="U429" i="1"/>
  <c r="U430" i="1"/>
  <c r="U291" i="1"/>
  <c r="U292" i="1"/>
  <c r="U293" i="1"/>
  <c r="U294" i="1"/>
  <c r="U295" i="1"/>
  <c r="U296" i="1"/>
  <c r="U298" i="1"/>
  <c r="U300" i="1"/>
  <c r="U302" i="1"/>
  <c r="U303" i="1"/>
  <c r="U431" i="1"/>
  <c r="U304" i="1"/>
  <c r="U305" i="1"/>
  <c r="U306" i="1"/>
  <c r="U307" i="1"/>
  <c r="U308" i="1"/>
  <c r="U309" i="1"/>
  <c r="U221" i="1"/>
  <c r="U222" i="1"/>
  <c r="U223" i="1"/>
  <c r="U224" i="1"/>
  <c r="U225" i="1"/>
  <c r="U226" i="1"/>
  <c r="U227" i="1"/>
  <c r="U228" i="1"/>
  <c r="U229" i="1"/>
  <c r="U230" i="1"/>
  <c r="U231" i="1"/>
  <c r="U232" i="1"/>
  <c r="U233" i="1"/>
  <c r="U234" i="1"/>
  <c r="U235" i="1"/>
  <c r="U236" i="1"/>
  <c r="U310" i="1"/>
  <c r="U432" i="1"/>
  <c r="U311" i="1"/>
  <c r="U433" i="1"/>
  <c r="U312" i="1"/>
  <c r="U434" i="1"/>
  <c r="U313" i="1"/>
  <c r="U314" i="1"/>
  <c r="U315" i="1"/>
  <c r="U316" i="1"/>
  <c r="U317" i="1"/>
  <c r="U319" i="1"/>
  <c r="U320" i="1"/>
  <c r="U435" i="1"/>
  <c r="U321" i="1"/>
  <c r="U436" i="1"/>
  <c r="U437" i="1"/>
  <c r="U322" i="1"/>
  <c r="U438" i="1"/>
  <c r="U323" i="1"/>
  <c r="U324" i="1"/>
  <c r="U325" i="1"/>
  <c r="U439" i="1"/>
  <c r="U326" i="1"/>
  <c r="U327" i="1"/>
  <c r="U328" i="1"/>
  <c r="U329" i="1"/>
  <c r="U330" i="1"/>
  <c r="U331" i="1"/>
  <c r="U332" i="1"/>
  <c r="U333" i="1"/>
  <c r="U334" i="1"/>
  <c r="U335" i="1"/>
  <c r="U440" i="1"/>
  <c r="U336" i="1"/>
  <c r="U338" i="1"/>
  <c r="U339" i="1"/>
  <c r="U340" i="1"/>
  <c r="U341" i="1"/>
  <c r="U342" i="1"/>
  <c r="U344" i="1"/>
  <c r="U345" i="1"/>
  <c r="U346" i="1"/>
  <c r="U347" i="1"/>
  <c r="U441" i="1"/>
  <c r="U348" i="1"/>
  <c r="U349" i="1"/>
  <c r="U351" i="1"/>
  <c r="U352" i="1"/>
  <c r="U442" i="1"/>
  <c r="U353" i="1"/>
  <c r="U355" i="1"/>
  <c r="U443" i="1"/>
  <c r="U356" i="1"/>
  <c r="U357" i="1"/>
  <c r="U359" i="1"/>
  <c r="U360" i="1"/>
  <c r="U361" i="1"/>
  <c r="U362" i="1"/>
  <c r="U363" i="1"/>
  <c r="U365" i="1"/>
  <c r="U367" i="1"/>
  <c r="U368" i="1"/>
  <c r="U369" i="1"/>
  <c r="U371" i="1"/>
  <c r="U372" i="1"/>
  <c r="U373" i="1"/>
  <c r="U375" i="1"/>
  <c r="U378" i="1"/>
  <c r="U379" i="1"/>
  <c r="U380" i="1"/>
  <c r="U381" i="1"/>
  <c r="U382" i="1"/>
  <c r="U383" i="1"/>
  <c r="U385" i="1"/>
  <c r="U386" i="1"/>
  <c r="U387" i="1"/>
  <c r="U388" i="1"/>
  <c r="U389" i="1"/>
  <c r="U390" i="1"/>
  <c r="U391" i="1"/>
  <c r="U392" i="1"/>
  <c r="U393" i="1"/>
  <c r="U394" i="1"/>
  <c r="U395" i="1"/>
  <c r="U396" i="1"/>
  <c r="U397" i="1"/>
  <c r="U398" i="1"/>
  <c r="U399" i="1"/>
  <c r="U400" i="1"/>
  <c r="U401" i="1"/>
  <c r="U403" i="1"/>
  <c r="U404" i="1"/>
  <c r="U405" i="1"/>
  <c r="U406" i="1"/>
  <c r="U407" i="1"/>
  <c r="U408" i="1"/>
  <c r="U409" i="1"/>
  <c r="U410" i="1"/>
  <c r="U411" i="1"/>
  <c r="U412" i="1"/>
  <c r="U413" i="1"/>
  <c r="U414" i="1"/>
  <c r="U417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85" i="1"/>
  <c r="Q86" i="1"/>
  <c r="Q87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5" i="1"/>
  <c r="Q106" i="1"/>
  <c r="Q107" i="1"/>
  <c r="Q108" i="1"/>
  <c r="Q109" i="1"/>
  <c r="Q110" i="1"/>
  <c r="Q111" i="1"/>
  <c r="Q112" i="1"/>
  <c r="Q113" i="1"/>
  <c r="Q115" i="1"/>
  <c r="Q116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1" i="1"/>
  <c r="Q142" i="1"/>
  <c r="Q143" i="1"/>
  <c r="Q145" i="1"/>
  <c r="Q146" i="1"/>
  <c r="Q147" i="1"/>
  <c r="Q148" i="1"/>
  <c r="Q149" i="1"/>
  <c r="Q150" i="1"/>
  <c r="Q152" i="1"/>
  <c r="Q156" i="1"/>
  <c r="Q157" i="1"/>
  <c r="Q155" i="1"/>
  <c r="Q154" i="1"/>
  <c r="Q158" i="1"/>
  <c r="Q159" i="1"/>
  <c r="Q160" i="1"/>
  <c r="Q161" i="1"/>
  <c r="Q162" i="1"/>
  <c r="Q163" i="1"/>
  <c r="Q164" i="1"/>
  <c r="Q166" i="1"/>
  <c r="Q167" i="1"/>
  <c r="Q168" i="1"/>
  <c r="Q169" i="1"/>
  <c r="Q170" i="1"/>
  <c r="Q172" i="1"/>
  <c r="Q173" i="1"/>
  <c r="Q175" i="1"/>
  <c r="Q176" i="1"/>
  <c r="Q177" i="1"/>
  <c r="Q178" i="1"/>
  <c r="Q179" i="1"/>
  <c r="Q180" i="1"/>
  <c r="Q181" i="1"/>
  <c r="Q182" i="1"/>
  <c r="Q183" i="1"/>
  <c r="Q184" i="1"/>
  <c r="Q238" i="1"/>
  <c r="Q239" i="1"/>
  <c r="Q240" i="1"/>
  <c r="Q241" i="1"/>
  <c r="Q243" i="1"/>
  <c r="Q244" i="1"/>
  <c r="Q419" i="1"/>
  <c r="Q245" i="1"/>
  <c r="Q420" i="1"/>
  <c r="Q246" i="1"/>
  <c r="Q421" i="1"/>
  <c r="Q247" i="1"/>
  <c r="Q422" i="1"/>
  <c r="Q248" i="1"/>
  <c r="Q249" i="1"/>
  <c r="Q250" i="1"/>
  <c r="Q251" i="1"/>
  <c r="Q252" i="1"/>
  <c r="Q253" i="1"/>
  <c r="Q254" i="1"/>
  <c r="Q255" i="1"/>
  <c r="Q423" i="1"/>
  <c r="Q256" i="1"/>
  <c r="Q257" i="1"/>
  <c r="Q258" i="1"/>
  <c r="Q259" i="1"/>
  <c r="Q260" i="1"/>
  <c r="Q261" i="1"/>
  <c r="Q424" i="1"/>
  <c r="Q262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9" i="1"/>
  <c r="Q280" i="1"/>
  <c r="Q277" i="1"/>
  <c r="Q278" i="1"/>
  <c r="Q282" i="1"/>
  <c r="Q425" i="1"/>
  <c r="Q283" i="1"/>
  <c r="Q426" i="1"/>
  <c r="Q284" i="1"/>
  <c r="Q427" i="1"/>
  <c r="Q285" i="1"/>
  <c r="Q286" i="1"/>
  <c r="Q287" i="1"/>
  <c r="Q288" i="1"/>
  <c r="Q428" i="1"/>
  <c r="Q289" i="1"/>
  <c r="Q290" i="1"/>
  <c r="Q429" i="1"/>
  <c r="Q430" i="1"/>
  <c r="Q291" i="1"/>
  <c r="Q292" i="1"/>
  <c r="Q293" i="1"/>
  <c r="Q294" i="1"/>
  <c r="Q295" i="1"/>
  <c r="Q296" i="1"/>
  <c r="Q298" i="1"/>
  <c r="Q300" i="1"/>
  <c r="Q302" i="1"/>
  <c r="Q303" i="1"/>
  <c r="Q431" i="1"/>
  <c r="Q304" i="1"/>
  <c r="Q305" i="1"/>
  <c r="Q306" i="1"/>
  <c r="Q307" i="1"/>
  <c r="Q308" i="1"/>
  <c r="Q309" i="1"/>
  <c r="Q221" i="1"/>
  <c r="Q222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432" i="1"/>
  <c r="Q311" i="1"/>
  <c r="Q433" i="1"/>
  <c r="Q312" i="1"/>
  <c r="Q434" i="1"/>
  <c r="Q314" i="1"/>
  <c r="Q315" i="1"/>
  <c r="Q316" i="1"/>
  <c r="Q317" i="1"/>
  <c r="Q319" i="1"/>
  <c r="Q320" i="1"/>
  <c r="Q435" i="1"/>
  <c r="Q321" i="1"/>
  <c r="Q436" i="1"/>
  <c r="Q437" i="1"/>
  <c r="Q322" i="1"/>
  <c r="Q438" i="1"/>
  <c r="Q323" i="1"/>
  <c r="Q324" i="1"/>
  <c r="Q325" i="1"/>
  <c r="Q439" i="1"/>
  <c r="Q326" i="1"/>
  <c r="Q327" i="1"/>
  <c r="Q328" i="1"/>
  <c r="Q330" i="1"/>
  <c r="Q332" i="1"/>
  <c r="Q333" i="1"/>
  <c r="Q334" i="1"/>
  <c r="Q335" i="1"/>
  <c r="Q440" i="1"/>
  <c r="Q336" i="1"/>
  <c r="Q338" i="1"/>
  <c r="Q339" i="1"/>
  <c r="Q340" i="1"/>
  <c r="Q342" i="1"/>
  <c r="Q344" i="1"/>
  <c r="Q345" i="1"/>
  <c r="Q346" i="1"/>
  <c r="Q347" i="1"/>
  <c r="Q441" i="1"/>
  <c r="Q349" i="1"/>
  <c r="Q351" i="1"/>
  <c r="Q352" i="1"/>
  <c r="Q442" i="1"/>
  <c r="Q353" i="1"/>
  <c r="Q355" i="1"/>
  <c r="Q443" i="1"/>
  <c r="Q356" i="1"/>
  <c r="Q357" i="1"/>
  <c r="Q359" i="1"/>
  <c r="Q360" i="1"/>
  <c r="Q361" i="1"/>
  <c r="Q362" i="1"/>
  <c r="Q363" i="1"/>
  <c r="Q365" i="1"/>
  <c r="Q367" i="1"/>
  <c r="Q368" i="1"/>
  <c r="Q369" i="1"/>
  <c r="Q371" i="1"/>
  <c r="Q372" i="1"/>
  <c r="Q373" i="1"/>
  <c r="Q375" i="1"/>
  <c r="Q378" i="1"/>
  <c r="Q379" i="1"/>
  <c r="Q380" i="1"/>
  <c r="Q381" i="1"/>
  <c r="Q382" i="1"/>
  <c r="Q383" i="1"/>
  <c r="Q385" i="1"/>
  <c r="Q386" i="1"/>
  <c r="Q387" i="1"/>
  <c r="Q388" i="1"/>
  <c r="Q389" i="1"/>
  <c r="Q390" i="1"/>
  <c r="Q391" i="1"/>
  <c r="Q392" i="1"/>
  <c r="Q393" i="1"/>
  <c r="Q394" i="1"/>
  <c r="Q395" i="1"/>
  <c r="Q396" i="1"/>
  <c r="Q397" i="1"/>
  <c r="Q398" i="1"/>
  <c r="Q399" i="1"/>
  <c r="Q400" i="1"/>
  <c r="Q401" i="1"/>
  <c r="Q403" i="1"/>
  <c r="Q404" i="1"/>
  <c r="Q405" i="1"/>
  <c r="Q406" i="1"/>
  <c r="Q407" i="1"/>
  <c r="Q408" i="1"/>
  <c r="Q409" i="1"/>
  <c r="Q410" i="1"/>
  <c r="Q411" i="1"/>
  <c r="Q412" i="1"/>
  <c r="Q413" i="1"/>
  <c r="Q414" i="1"/>
  <c r="Q417" i="1"/>
  <c r="R417" i="1" s="1"/>
  <c r="U416" i="1"/>
  <c r="T416" i="1"/>
  <c r="S416" i="1" l="1"/>
  <c r="S417" i="1"/>
  <c r="U6" i="1"/>
  <c r="T6" i="1"/>
  <c r="R414" i="1"/>
  <c r="R410" i="1"/>
  <c r="R406" i="1"/>
  <c r="R401" i="1"/>
  <c r="R397" i="1"/>
  <c r="R393" i="1"/>
  <c r="R389" i="1"/>
  <c r="R385" i="1"/>
  <c r="R380" i="1"/>
  <c r="R373" i="1"/>
  <c r="R368" i="1"/>
  <c r="R362" i="1"/>
  <c r="R357" i="1"/>
  <c r="R353" i="1"/>
  <c r="R349" i="1"/>
  <c r="R345" i="1"/>
  <c r="R339" i="1"/>
  <c r="R335" i="1"/>
  <c r="R330" i="1"/>
  <c r="R439" i="1"/>
  <c r="R438" i="1"/>
  <c r="R321" i="1"/>
  <c r="R317" i="1"/>
  <c r="R434" i="1"/>
  <c r="R432" i="1"/>
  <c r="R233" i="1"/>
  <c r="R229" i="1"/>
  <c r="R225" i="1"/>
  <c r="R221" i="1"/>
  <c r="R306" i="1"/>
  <c r="R303" i="1"/>
  <c r="R296" i="1"/>
  <c r="R292" i="1"/>
  <c r="R290" i="1"/>
  <c r="R287" i="1"/>
  <c r="R284" i="1"/>
  <c r="R282" i="1"/>
  <c r="R279" i="1"/>
  <c r="R273" i="1"/>
  <c r="R269" i="1"/>
  <c r="R265" i="1"/>
  <c r="R261" i="1"/>
  <c r="R257" i="1"/>
  <c r="R254" i="1"/>
  <c r="R250" i="1"/>
  <c r="R247" i="1"/>
  <c r="R245" i="1"/>
  <c r="R241" i="1"/>
  <c r="R184" i="1"/>
  <c r="R180" i="1"/>
  <c r="R176" i="1"/>
  <c r="R170" i="1"/>
  <c r="R166" i="1"/>
  <c r="R161" i="1"/>
  <c r="R154" i="1"/>
  <c r="R152" i="1"/>
  <c r="R147" i="1"/>
  <c r="R142" i="1"/>
  <c r="R137" i="1"/>
  <c r="R133" i="1"/>
  <c r="R129" i="1"/>
  <c r="R125" i="1"/>
  <c r="R121" i="1"/>
  <c r="R116" i="1"/>
  <c r="R111" i="1"/>
  <c r="R107" i="1"/>
  <c r="R102" i="1"/>
  <c r="R98" i="1"/>
  <c r="R94" i="1"/>
  <c r="R90" i="1"/>
  <c r="R38" i="1"/>
  <c r="R34" i="1"/>
  <c r="R30" i="1"/>
  <c r="R26" i="1"/>
  <c r="R22" i="1"/>
  <c r="R18" i="1"/>
  <c r="R14" i="1"/>
  <c r="R10" i="1"/>
  <c r="R83" i="1"/>
  <c r="R79" i="1"/>
  <c r="R75" i="1"/>
  <c r="R71" i="1"/>
  <c r="R67" i="1"/>
  <c r="R63" i="1"/>
  <c r="R59" i="1"/>
  <c r="R55" i="1"/>
  <c r="R51" i="1"/>
  <c r="R47" i="1"/>
  <c r="R43" i="1"/>
  <c r="R413" i="1"/>
  <c r="R409" i="1"/>
  <c r="R405" i="1"/>
  <c r="R400" i="1"/>
  <c r="R396" i="1"/>
  <c r="R392" i="1"/>
  <c r="R388" i="1"/>
  <c r="R383" i="1"/>
  <c r="R379" i="1"/>
  <c r="R372" i="1"/>
  <c r="R367" i="1"/>
  <c r="R361" i="1"/>
  <c r="R356" i="1"/>
  <c r="R442" i="1"/>
  <c r="R441" i="1"/>
  <c r="R344" i="1"/>
  <c r="R338" i="1"/>
  <c r="R334" i="1"/>
  <c r="R328" i="1"/>
  <c r="R325" i="1"/>
  <c r="R322" i="1"/>
  <c r="R435" i="1"/>
  <c r="R316" i="1"/>
  <c r="R312" i="1"/>
  <c r="R236" i="1"/>
  <c r="R232" i="1"/>
  <c r="R228" i="1"/>
  <c r="R224" i="1"/>
  <c r="R309" i="1"/>
  <c r="R305" i="1"/>
  <c r="R302" i="1"/>
  <c r="R295" i="1"/>
  <c r="R291" i="1"/>
  <c r="R289" i="1"/>
  <c r="R286" i="1"/>
  <c r="R426" i="1"/>
  <c r="R278" i="1"/>
  <c r="R276" i="1"/>
  <c r="R272" i="1"/>
  <c r="R268" i="1"/>
  <c r="R264" i="1"/>
  <c r="R260" i="1"/>
  <c r="R256" i="1"/>
  <c r="R253" i="1"/>
  <c r="R249" i="1"/>
  <c r="R421" i="1"/>
  <c r="R419" i="1"/>
  <c r="R240" i="1"/>
  <c r="R183" i="1"/>
  <c r="R179" i="1"/>
  <c r="R175" i="1"/>
  <c r="R169" i="1"/>
  <c r="R164" i="1"/>
  <c r="R160" i="1"/>
  <c r="R155" i="1"/>
  <c r="R150" i="1"/>
  <c r="R146" i="1"/>
  <c r="R141" i="1"/>
  <c r="R136" i="1"/>
  <c r="R132" i="1"/>
  <c r="R128" i="1"/>
  <c r="R124" i="1"/>
  <c r="R120" i="1"/>
  <c r="R115" i="1"/>
  <c r="R110" i="1"/>
  <c r="R106" i="1"/>
  <c r="R101" i="1"/>
  <c r="R97" i="1"/>
  <c r="R93" i="1"/>
  <c r="R87" i="1"/>
  <c r="R37" i="1"/>
  <c r="R33" i="1"/>
  <c r="R29" i="1"/>
  <c r="R25" i="1"/>
  <c r="R21" i="1"/>
  <c r="R17" i="1"/>
  <c r="R13" i="1"/>
  <c r="R9" i="1"/>
  <c r="R82" i="1"/>
  <c r="R78" i="1"/>
  <c r="R74" i="1"/>
  <c r="R70" i="1"/>
  <c r="R66" i="1"/>
  <c r="R62" i="1"/>
  <c r="R58" i="1"/>
  <c r="R54" i="1"/>
  <c r="R50" i="1"/>
  <c r="R46" i="1"/>
  <c r="R42" i="1"/>
  <c r="R415" i="1"/>
  <c r="R412" i="1"/>
  <c r="R408" i="1"/>
  <c r="R404" i="1"/>
  <c r="R399" i="1"/>
  <c r="R395" i="1"/>
  <c r="R391" i="1"/>
  <c r="R387" i="1"/>
  <c r="R382" i="1"/>
  <c r="R378" i="1"/>
  <c r="R371" i="1"/>
  <c r="R365" i="1"/>
  <c r="R360" i="1"/>
  <c r="R443" i="1"/>
  <c r="R352" i="1"/>
  <c r="R347" i="1"/>
  <c r="R342" i="1"/>
  <c r="R336" i="1"/>
  <c r="R333" i="1"/>
  <c r="R327" i="1"/>
  <c r="R324" i="1"/>
  <c r="R437" i="1"/>
  <c r="R320" i="1"/>
  <c r="R315" i="1"/>
  <c r="R433" i="1"/>
  <c r="R235" i="1"/>
  <c r="R231" i="1"/>
  <c r="R227" i="1"/>
  <c r="R223" i="1"/>
  <c r="R308" i="1"/>
  <c r="R304" i="1"/>
  <c r="R300" i="1"/>
  <c r="R294" i="1"/>
  <c r="R430" i="1"/>
  <c r="R428" i="1"/>
  <c r="R285" i="1"/>
  <c r="R283" i="1"/>
  <c r="R277" i="1"/>
  <c r="R275" i="1"/>
  <c r="R271" i="1"/>
  <c r="R267" i="1"/>
  <c r="R262" i="1"/>
  <c r="R259" i="1"/>
  <c r="R423" i="1"/>
  <c r="R252" i="1"/>
  <c r="R248" i="1"/>
  <c r="R246" i="1"/>
  <c r="R244" i="1"/>
  <c r="R239" i="1"/>
  <c r="R182" i="1"/>
  <c r="R178" i="1"/>
  <c r="R173" i="1"/>
  <c r="R168" i="1"/>
  <c r="R163" i="1"/>
  <c r="R159" i="1"/>
  <c r="R157" i="1"/>
  <c r="R149" i="1"/>
  <c r="R145" i="1"/>
  <c r="R139" i="1"/>
  <c r="R135" i="1"/>
  <c r="R131" i="1"/>
  <c r="R127" i="1"/>
  <c r="R123" i="1"/>
  <c r="R119" i="1"/>
  <c r="R113" i="1"/>
  <c r="R109" i="1"/>
  <c r="R105" i="1"/>
  <c r="R100" i="1"/>
  <c r="R96" i="1"/>
  <c r="R92" i="1"/>
  <c r="R86" i="1"/>
  <c r="R36" i="1"/>
  <c r="R32" i="1"/>
  <c r="R28" i="1"/>
  <c r="R24" i="1"/>
  <c r="R20" i="1"/>
  <c r="R16" i="1"/>
  <c r="R12" i="1"/>
  <c r="R7" i="1"/>
  <c r="R81" i="1"/>
  <c r="R77" i="1"/>
  <c r="R73" i="1"/>
  <c r="R69" i="1"/>
  <c r="R65" i="1"/>
  <c r="R61" i="1"/>
  <c r="R57" i="1"/>
  <c r="R53" i="1"/>
  <c r="R49" i="1"/>
  <c r="R45" i="1"/>
  <c r="R41" i="1"/>
  <c r="R411" i="1"/>
  <c r="R407" i="1"/>
  <c r="R403" i="1"/>
  <c r="R398" i="1"/>
  <c r="R394" i="1"/>
  <c r="R390" i="1"/>
  <c r="R386" i="1"/>
  <c r="R381" i="1"/>
  <c r="R375" i="1"/>
  <c r="R369" i="1"/>
  <c r="R363" i="1"/>
  <c r="R359" i="1"/>
  <c r="R355" i="1"/>
  <c r="R351" i="1"/>
  <c r="R346" i="1"/>
  <c r="R340" i="1"/>
  <c r="R440" i="1"/>
  <c r="R332" i="1"/>
  <c r="R326" i="1"/>
  <c r="R323" i="1"/>
  <c r="R436" i="1"/>
  <c r="R319" i="1"/>
  <c r="R314" i="1"/>
  <c r="R311" i="1"/>
  <c r="R234" i="1"/>
  <c r="R230" i="1"/>
  <c r="R226" i="1"/>
  <c r="R222" i="1"/>
  <c r="R307" i="1"/>
  <c r="R431" i="1"/>
  <c r="R298" i="1"/>
  <c r="R293" i="1"/>
  <c r="R429" i="1"/>
  <c r="R288" i="1"/>
  <c r="R427" i="1"/>
  <c r="R425" i="1"/>
  <c r="R280" i="1"/>
  <c r="R274" i="1"/>
  <c r="R270" i="1"/>
  <c r="R266" i="1"/>
  <c r="R424" i="1"/>
  <c r="R258" i="1"/>
  <c r="R255" i="1"/>
  <c r="R251" i="1"/>
  <c r="R422" i="1"/>
  <c r="R420" i="1"/>
  <c r="R243" i="1"/>
  <c r="R238" i="1"/>
  <c r="R181" i="1"/>
  <c r="R177" i="1"/>
  <c r="R172" i="1"/>
  <c r="R167" i="1"/>
  <c r="R162" i="1"/>
  <c r="R158" i="1"/>
  <c r="R156" i="1"/>
  <c r="R148" i="1"/>
  <c r="R143" i="1"/>
  <c r="R138" i="1"/>
  <c r="R134" i="1"/>
  <c r="R130" i="1"/>
  <c r="R126" i="1"/>
  <c r="R122" i="1"/>
  <c r="R118" i="1"/>
  <c r="R112" i="1"/>
  <c r="R108" i="1"/>
  <c r="R103" i="1"/>
  <c r="R99" i="1"/>
  <c r="R95" i="1"/>
  <c r="R91" i="1"/>
  <c r="R85" i="1"/>
  <c r="R35" i="1"/>
  <c r="R31" i="1"/>
  <c r="R27" i="1"/>
  <c r="R23" i="1"/>
  <c r="R19" i="1"/>
  <c r="R15" i="1"/>
  <c r="R11" i="1"/>
  <c r="R8" i="1"/>
  <c r="R80" i="1"/>
  <c r="R76" i="1"/>
  <c r="R72" i="1"/>
  <c r="R68" i="1"/>
  <c r="R64" i="1"/>
  <c r="R60" i="1"/>
  <c r="R56" i="1"/>
  <c r="R52" i="1"/>
  <c r="R48" i="1"/>
  <c r="R44" i="1"/>
  <c r="R40" i="1"/>
  <c r="S420" i="1" l="1"/>
  <c r="S65" i="1"/>
  <c r="S42" i="1"/>
  <c r="S58" i="1"/>
  <c r="S71" i="1"/>
  <c r="S56" i="1"/>
  <c r="S422" i="1"/>
  <c r="S436" i="1"/>
  <c r="S69" i="1"/>
  <c r="S62" i="1"/>
  <c r="S78" i="1"/>
  <c r="S426" i="1"/>
  <c r="S59" i="1"/>
  <c r="S44" i="1"/>
  <c r="S60" i="1"/>
  <c r="S76" i="1"/>
  <c r="S425" i="1"/>
  <c r="S41" i="1"/>
  <c r="S57" i="1"/>
  <c r="S73" i="1"/>
  <c r="S430" i="1"/>
  <c r="S437" i="1"/>
  <c r="S443" i="1"/>
  <c r="S50" i="1"/>
  <c r="S66" i="1"/>
  <c r="S82" i="1"/>
  <c r="S419" i="1"/>
  <c r="S441" i="1"/>
  <c r="S47" i="1"/>
  <c r="S63" i="1"/>
  <c r="S79" i="1"/>
  <c r="S434" i="1"/>
  <c r="S439" i="1"/>
  <c r="S52" i="1"/>
  <c r="S68" i="1"/>
  <c r="S431" i="1"/>
  <c r="S49" i="1"/>
  <c r="S81" i="1"/>
  <c r="S423" i="1"/>
  <c r="S74" i="1"/>
  <c r="S55" i="1"/>
  <c r="S72" i="1"/>
  <c r="S424" i="1"/>
  <c r="S429" i="1"/>
  <c r="S440" i="1"/>
  <c r="S53" i="1"/>
  <c r="S428" i="1"/>
  <c r="S46" i="1"/>
  <c r="S43" i="1"/>
  <c r="S75" i="1"/>
  <c r="S432" i="1"/>
  <c r="S438" i="1"/>
  <c r="S48" i="1"/>
  <c r="S64" i="1"/>
  <c r="S80" i="1"/>
  <c r="S427" i="1"/>
  <c r="S45" i="1"/>
  <c r="S61" i="1"/>
  <c r="S77" i="1"/>
  <c r="S433" i="1"/>
  <c r="S54" i="1"/>
  <c r="S70" i="1"/>
  <c r="S421" i="1"/>
  <c r="S435" i="1"/>
  <c r="S442" i="1"/>
  <c r="S51" i="1"/>
  <c r="S67" i="1"/>
  <c r="S83" i="1"/>
  <c r="S407" i="1"/>
  <c r="S410" i="1"/>
  <c r="S411" i="1"/>
  <c r="S414" i="1"/>
  <c r="S412" i="1"/>
  <c r="S405" i="1"/>
  <c r="S404" i="1"/>
  <c r="S413" i="1"/>
  <c r="S408" i="1"/>
  <c r="S403" i="1"/>
  <c r="S415" i="1"/>
  <c r="S409" i="1"/>
  <c r="S406" i="1"/>
  <c r="S390" i="1"/>
  <c r="S396" i="1"/>
  <c r="S394" i="1"/>
  <c r="S391" i="1"/>
  <c r="S400" i="1"/>
  <c r="S397" i="1"/>
  <c r="S387" i="1"/>
  <c r="S393" i="1"/>
  <c r="S398" i="1"/>
  <c r="S395" i="1"/>
  <c r="S388" i="1"/>
  <c r="S385" i="1"/>
  <c r="S401" i="1"/>
  <c r="S386" i="1"/>
  <c r="S399" i="1"/>
  <c r="S392" i="1"/>
  <c r="S389" i="1"/>
  <c r="S379" i="1"/>
  <c r="S383" i="1"/>
  <c r="S380" i="1"/>
  <c r="S381" i="1"/>
  <c r="S378" i="1"/>
  <c r="S382" i="1"/>
  <c r="S375" i="1"/>
  <c r="S371" i="1"/>
  <c r="S367" i="1"/>
  <c r="S369" i="1"/>
  <c r="S373" i="1"/>
  <c r="S372" i="1"/>
  <c r="S368" i="1"/>
  <c r="S365" i="1"/>
  <c r="S361" i="1"/>
  <c r="S359" i="1"/>
  <c r="S362" i="1"/>
  <c r="S363" i="1"/>
  <c r="S360" i="1"/>
  <c r="S356" i="1"/>
  <c r="S355" i="1"/>
  <c r="S357" i="1"/>
  <c r="S352" i="1"/>
  <c r="S351" i="1"/>
  <c r="S353" i="1"/>
  <c r="S349" i="1"/>
  <c r="S347" i="1"/>
  <c r="S344" i="1"/>
  <c r="S345" i="1"/>
  <c r="S346" i="1"/>
  <c r="S342" i="1"/>
  <c r="S339" i="1"/>
  <c r="S338" i="1"/>
  <c r="S340" i="1"/>
  <c r="S333" i="1"/>
  <c r="S332" i="1"/>
  <c r="S336" i="1"/>
  <c r="S335" i="1"/>
  <c r="S334" i="1"/>
  <c r="S319" i="1"/>
  <c r="S327" i="1"/>
  <c r="S322" i="1"/>
  <c r="S321" i="1"/>
  <c r="S320" i="1"/>
  <c r="S325" i="1"/>
  <c r="S323" i="1"/>
  <c r="S328" i="1"/>
  <c r="S326" i="1"/>
  <c r="S324" i="1"/>
  <c r="S330" i="1"/>
  <c r="S315" i="1"/>
  <c r="S316" i="1"/>
  <c r="S314" i="1"/>
  <c r="S317" i="1"/>
  <c r="S312" i="1"/>
  <c r="S311" i="1"/>
  <c r="S288" i="1"/>
  <c r="S291" i="1"/>
  <c r="S306" i="1"/>
  <c r="S307" i="1"/>
  <c r="S304" i="1"/>
  <c r="S295" i="1"/>
  <c r="S282" i="1"/>
  <c r="S292" i="1"/>
  <c r="S285" i="1"/>
  <c r="S309" i="1"/>
  <c r="S290" i="1"/>
  <c r="S293" i="1"/>
  <c r="S308" i="1"/>
  <c r="S286" i="1"/>
  <c r="S302" i="1"/>
  <c r="S284" i="1"/>
  <c r="S296" i="1"/>
  <c r="S300" i="1"/>
  <c r="S298" i="1"/>
  <c r="S283" i="1"/>
  <c r="S294" i="1"/>
  <c r="S289" i="1"/>
  <c r="S305" i="1"/>
  <c r="S287" i="1"/>
  <c r="S303" i="1"/>
  <c r="S274" i="1"/>
  <c r="S244" i="1"/>
  <c r="S278" i="1"/>
  <c r="S279" i="1"/>
  <c r="S280" i="1"/>
  <c r="S246" i="1"/>
  <c r="S259" i="1"/>
  <c r="S275" i="1"/>
  <c r="S253" i="1"/>
  <c r="S268" i="1"/>
  <c r="S250" i="1"/>
  <c r="S265" i="1"/>
  <c r="S258" i="1"/>
  <c r="S271" i="1"/>
  <c r="S264" i="1"/>
  <c r="S247" i="1"/>
  <c r="S251" i="1"/>
  <c r="S266" i="1"/>
  <c r="S248" i="1"/>
  <c r="S262" i="1"/>
  <c r="S277" i="1"/>
  <c r="S256" i="1"/>
  <c r="S272" i="1"/>
  <c r="S254" i="1"/>
  <c r="S269" i="1"/>
  <c r="S249" i="1"/>
  <c r="S261" i="1"/>
  <c r="S243" i="1"/>
  <c r="S255" i="1"/>
  <c r="S270" i="1"/>
  <c r="S252" i="1"/>
  <c r="S267" i="1"/>
  <c r="S260" i="1"/>
  <c r="S276" i="1"/>
  <c r="S245" i="1"/>
  <c r="S257" i="1"/>
  <c r="S273" i="1"/>
  <c r="S240" i="1"/>
  <c r="S238" i="1"/>
  <c r="S241" i="1"/>
  <c r="S239" i="1"/>
  <c r="S236" i="1"/>
  <c r="S234" i="1"/>
  <c r="S231" i="1"/>
  <c r="S224" i="1"/>
  <c r="S221" i="1"/>
  <c r="S233" i="1"/>
  <c r="S222" i="1"/>
  <c r="S235" i="1"/>
  <c r="S228" i="1"/>
  <c r="S225" i="1"/>
  <c r="S230" i="1"/>
  <c r="S227" i="1"/>
  <c r="S226" i="1"/>
  <c r="S223" i="1"/>
  <c r="S232" i="1"/>
  <c r="S229" i="1"/>
  <c r="S183" i="1"/>
  <c r="S181" i="1"/>
  <c r="S178" i="1"/>
  <c r="S184" i="1"/>
  <c r="S177" i="1"/>
  <c r="S182" i="1"/>
  <c r="S175" i="1"/>
  <c r="S180" i="1"/>
  <c r="S179" i="1"/>
  <c r="S176" i="1"/>
  <c r="S173" i="1"/>
  <c r="S172" i="1"/>
  <c r="S157" i="1"/>
  <c r="S164" i="1"/>
  <c r="S162" i="1"/>
  <c r="S159" i="1"/>
  <c r="S169" i="1"/>
  <c r="S166" i="1"/>
  <c r="S167" i="1"/>
  <c r="S163" i="1"/>
  <c r="S155" i="1"/>
  <c r="S152" i="1"/>
  <c r="S170" i="1"/>
  <c r="S158" i="1"/>
  <c r="S161" i="1"/>
  <c r="S156" i="1"/>
  <c r="S168" i="1"/>
  <c r="S160" i="1"/>
  <c r="S154" i="1"/>
  <c r="S150" i="1"/>
  <c r="S147" i="1"/>
  <c r="S148" i="1"/>
  <c r="S145" i="1"/>
  <c r="S146" i="1"/>
  <c r="S149" i="1"/>
  <c r="S143" i="1"/>
  <c r="S142" i="1"/>
  <c r="S141" i="1"/>
  <c r="S138" i="1"/>
  <c r="S119" i="1"/>
  <c r="S128" i="1"/>
  <c r="S107" i="1"/>
  <c r="S108" i="1"/>
  <c r="S105" i="1"/>
  <c r="S139" i="1"/>
  <c r="S115" i="1"/>
  <c r="S129" i="1"/>
  <c r="S112" i="1"/>
  <c r="S130" i="1"/>
  <c r="S109" i="1"/>
  <c r="S127" i="1"/>
  <c r="S120" i="1"/>
  <c r="S136" i="1"/>
  <c r="S116" i="1"/>
  <c r="S133" i="1"/>
  <c r="S122" i="1"/>
  <c r="S135" i="1"/>
  <c r="S110" i="1"/>
  <c r="S125" i="1"/>
  <c r="S126" i="1"/>
  <c r="S123" i="1"/>
  <c r="S132" i="1"/>
  <c r="S111" i="1"/>
  <c r="S118" i="1"/>
  <c r="S134" i="1"/>
  <c r="S113" i="1"/>
  <c r="S131" i="1"/>
  <c r="S106" i="1"/>
  <c r="S124" i="1"/>
  <c r="S121" i="1"/>
  <c r="S137" i="1"/>
  <c r="S103" i="1"/>
  <c r="S100" i="1"/>
  <c r="S93" i="1"/>
  <c r="S97" i="1"/>
  <c r="S94" i="1"/>
  <c r="S95" i="1"/>
  <c r="S92" i="1"/>
  <c r="S101" i="1"/>
  <c r="S98" i="1"/>
  <c r="S90" i="1"/>
  <c r="S91" i="1"/>
  <c r="S99" i="1"/>
  <c r="S96" i="1"/>
  <c r="S102" i="1"/>
  <c r="S86" i="1"/>
  <c r="S85" i="1"/>
  <c r="S87" i="1"/>
  <c r="S40" i="1"/>
  <c r="S8" i="1"/>
  <c r="S26" i="1"/>
  <c r="S11" i="1"/>
  <c r="S27" i="1"/>
  <c r="S7" i="1"/>
  <c r="S24" i="1"/>
  <c r="S17" i="1"/>
  <c r="S33" i="1"/>
  <c r="S14" i="1"/>
  <c r="S30" i="1"/>
  <c r="S36" i="1"/>
  <c r="S29" i="1"/>
  <c r="S10" i="1"/>
  <c r="S15" i="1"/>
  <c r="S31" i="1"/>
  <c r="S12" i="1"/>
  <c r="S28" i="1"/>
  <c r="S21" i="1"/>
  <c r="S37" i="1"/>
  <c r="S18" i="1"/>
  <c r="S34" i="1"/>
  <c r="S23" i="1"/>
  <c r="S20" i="1"/>
  <c r="S13" i="1"/>
  <c r="S19" i="1"/>
  <c r="S35" i="1"/>
  <c r="S16" i="1"/>
  <c r="S32" i="1"/>
  <c r="S9" i="1"/>
  <c r="S25" i="1"/>
  <c r="S22" i="1"/>
  <c r="S38" i="1"/>
  <c r="S6" i="1" l="1"/>
</calcChain>
</file>

<file path=xl/sharedStrings.xml><?xml version="1.0" encoding="utf-8"?>
<sst xmlns="http://schemas.openxmlformats.org/spreadsheetml/2006/main" count="2149" uniqueCount="1589">
  <si>
    <t>ВАША СКИДКА %</t>
  </si>
  <si>
    <t>№</t>
  </si>
  <si>
    <t>Артикул</t>
  </si>
  <si>
    <t>Видео</t>
  </si>
  <si>
    <t>Цена ед. БЕЗ СКИДКИ, RUB</t>
  </si>
  <si>
    <t>СУММА RUB</t>
  </si>
  <si>
    <t>ПЕТАРДЫ</t>
  </si>
  <si>
    <t>Петарда терочная 1 корсар</t>
  </si>
  <si>
    <t>24/10/60</t>
  </si>
  <si>
    <t>K0201BIG</t>
  </si>
  <si>
    <t>Петарда терочная 1 корсар (big box)</t>
  </si>
  <si>
    <t>48/10/60</t>
  </si>
  <si>
    <t>K0201H</t>
  </si>
  <si>
    <t>Петарда фитильная 1 корсар</t>
  </si>
  <si>
    <t>24/10/40</t>
  </si>
  <si>
    <t>K0202</t>
  </si>
  <si>
    <t>Петарда терочная 2 корсар</t>
  </si>
  <si>
    <t>50/10/20</t>
  </si>
  <si>
    <t>K0203</t>
  </si>
  <si>
    <t>Петарда терочная 3 корсар</t>
  </si>
  <si>
    <t>100/50</t>
  </si>
  <si>
    <t>K0203/2</t>
  </si>
  <si>
    <t>Петарда терочная 3 корсар 2 хлопка</t>
  </si>
  <si>
    <t>K0203/3</t>
  </si>
  <si>
    <t>Петарда терочная 3 корсар 3 хлопка</t>
  </si>
  <si>
    <t>K0203/4</t>
  </si>
  <si>
    <t>Петарда терочная 3 корсар 4 хлопка</t>
  </si>
  <si>
    <t>K0203/5</t>
  </si>
  <si>
    <t>Петарда терочная 3 корсар 5 хлопков</t>
  </si>
  <si>
    <t>K0204</t>
  </si>
  <si>
    <t>Петарда терочная 4 корсар 1 громкий хлопок</t>
  </si>
  <si>
    <t>8/24/12</t>
  </si>
  <si>
    <t>K0204/2</t>
  </si>
  <si>
    <t>Петарда терочная 4 корсар 2 громких хлопка</t>
  </si>
  <si>
    <t>16/12/12</t>
  </si>
  <si>
    <t>K0206</t>
  </si>
  <si>
    <t>Петарда фитильная 6 корсар 1 сильный хлопок</t>
  </si>
  <si>
    <t>100/6</t>
  </si>
  <si>
    <t>P1000</t>
  </si>
  <si>
    <t>Петарда фитильная 1 мега громкий хлопок</t>
  </si>
  <si>
    <t>40/36</t>
  </si>
  <si>
    <t>Петарда фитильная. Вспышка 1 мега громкий хлопок</t>
  </si>
  <si>
    <t>100/20</t>
  </si>
  <si>
    <t>P1001</t>
  </si>
  <si>
    <t>Петарда фитильная. 1 мега громкий хлопок</t>
  </si>
  <si>
    <t>250/10</t>
  </si>
  <si>
    <t>Р1002</t>
  </si>
  <si>
    <t>Петарда фитильная 12 корсар 1 мега сильный хлопок</t>
  </si>
  <si>
    <t>72/3</t>
  </si>
  <si>
    <t>NEW</t>
  </si>
  <si>
    <t>P1003</t>
  </si>
  <si>
    <t>P1004</t>
  </si>
  <si>
    <t>Петарда - Поп корн (бертолетовая соль)</t>
  </si>
  <si>
    <t>6/50/50</t>
  </si>
  <si>
    <t>P1004L</t>
  </si>
  <si>
    <t>Петарда - Поп корн Большой (бертолетовая соль)</t>
  </si>
  <si>
    <t>4/20/50</t>
  </si>
  <si>
    <t>P1006</t>
  </si>
  <si>
    <t>Петарда фитильная - Граната 1 громкий хлопок</t>
  </si>
  <si>
    <t>50/5</t>
  </si>
  <si>
    <t>P1007</t>
  </si>
  <si>
    <t>Петарда фитильная 14 корсар 1 мега сильный хлопок</t>
  </si>
  <si>
    <t>P1008</t>
  </si>
  <si>
    <t>Петарда фитильная. Пламя 1 мега громкий хлопок</t>
  </si>
  <si>
    <t>72/12</t>
  </si>
  <si>
    <t>P1010</t>
  </si>
  <si>
    <t>Петарда - Шнурок</t>
  </si>
  <si>
    <t>10/48/36</t>
  </si>
  <si>
    <t>P23</t>
  </si>
  <si>
    <t xml:space="preserve">Петарда фитильная </t>
  </si>
  <si>
    <t>40/8/5</t>
  </si>
  <si>
    <t>P100</t>
  </si>
  <si>
    <t>P150</t>
  </si>
  <si>
    <t>P200</t>
  </si>
  <si>
    <t>GB603</t>
  </si>
  <si>
    <t>Петарда фитильная (футбольные мячики)</t>
  </si>
  <si>
    <t>40/25</t>
  </si>
  <si>
    <t>GB604</t>
  </si>
  <si>
    <t>Петарда фитильная (маленькие)</t>
  </si>
  <si>
    <t>48/50</t>
  </si>
  <si>
    <t>GB605</t>
  </si>
  <si>
    <t>Петарда - Трещащие шарики</t>
  </si>
  <si>
    <t>16/12/6</t>
  </si>
  <si>
    <t>GW0901D</t>
  </si>
  <si>
    <t>Петарда фитильная - ЖУК (наземный волчок)</t>
  </si>
  <si>
    <t>20/12/6</t>
  </si>
  <si>
    <t>W504A/B</t>
  </si>
  <si>
    <t>36/6</t>
  </si>
  <si>
    <t>ДЫМЫ</t>
  </si>
  <si>
    <t>MA0508</t>
  </si>
  <si>
    <t>Дымные шарики mix 10сек. h-10мм.</t>
  </si>
  <si>
    <t>MA0509 Red</t>
  </si>
  <si>
    <t>30/5</t>
  </si>
  <si>
    <t>MA0509 Blue</t>
  </si>
  <si>
    <t>MA0509 Yellow</t>
  </si>
  <si>
    <t>MA0509 Green</t>
  </si>
  <si>
    <t>MA0509 Orange</t>
  </si>
  <si>
    <t>MA0509 mix</t>
  </si>
  <si>
    <t>MA0510 Red</t>
  </si>
  <si>
    <t>Дым красный 3" 60сек. h-100мм.</t>
  </si>
  <si>
    <t>36/1</t>
  </si>
  <si>
    <t>MA0510 Blue</t>
  </si>
  <si>
    <t>Дым голубой 3" 60сек. h-100мм.</t>
  </si>
  <si>
    <t>MA0510 Yellow</t>
  </si>
  <si>
    <t>Дым желтый 3" 60сек. h-100мм.</t>
  </si>
  <si>
    <t>MA0510 Green</t>
  </si>
  <si>
    <t>Дым зеленый 3" 60сек. h-100мм.</t>
  </si>
  <si>
    <t>MA0510 Orange</t>
  </si>
  <si>
    <t>Дым оранжевый 3" 60сек. h-100мм.</t>
  </si>
  <si>
    <t>MA0511 mix</t>
  </si>
  <si>
    <t>40/5</t>
  </si>
  <si>
    <t>MA0512 mix</t>
  </si>
  <si>
    <t>5/20</t>
  </si>
  <si>
    <t>MA0513 Red</t>
  </si>
  <si>
    <t>10/5</t>
  </si>
  <si>
    <t>MA0513 Blue</t>
  </si>
  <si>
    <t>MA0513 Yellow</t>
  </si>
  <si>
    <t>MA0513 Green</t>
  </si>
  <si>
    <t>MA0513 Orange</t>
  </si>
  <si>
    <t>MA0514 Red</t>
  </si>
  <si>
    <t>Дым красный двухсторонний 2" 60сек. h-230мм.</t>
  </si>
  <si>
    <t>25/1</t>
  </si>
  <si>
    <t>MA0514 Blue</t>
  </si>
  <si>
    <t>Дым голубой двухсторонний 2" 60сек. h-230мм.</t>
  </si>
  <si>
    <t>MA0514 Yellow</t>
  </si>
  <si>
    <t>Дым желтый двухсторонний 2" 60сек. h-230мм.</t>
  </si>
  <si>
    <t>MA0514 Green</t>
  </si>
  <si>
    <t>Дым зеленый двухсторонний 2" 60сек. h-230мм.</t>
  </si>
  <si>
    <t>MA0514 Orange</t>
  </si>
  <si>
    <t>Дым оранжевый двухсторонний 2" 60сек. h-230мм.</t>
  </si>
  <si>
    <t>ЛЕТАЮЩИЕ ФЕЙЕРВЕРКИ</t>
  </si>
  <si>
    <t>GWM5030</t>
  </si>
  <si>
    <t>50/6</t>
  </si>
  <si>
    <t>GWM 5030А</t>
  </si>
  <si>
    <t>120/10</t>
  </si>
  <si>
    <t>РАКЕТЫ</t>
  </si>
  <si>
    <t>0445D</t>
  </si>
  <si>
    <t>Ракетка</t>
  </si>
  <si>
    <t>20/12/12</t>
  </si>
  <si>
    <t>GWR6101</t>
  </si>
  <si>
    <t>Ракета</t>
  </si>
  <si>
    <t>54/12</t>
  </si>
  <si>
    <t>GWR6106</t>
  </si>
  <si>
    <t>36/12</t>
  </si>
  <si>
    <t>T-0642</t>
  </si>
  <si>
    <t>24/4</t>
  </si>
  <si>
    <t>G21-040</t>
  </si>
  <si>
    <t>20/4</t>
  </si>
  <si>
    <t>GWR2005</t>
  </si>
  <si>
    <t>Набор 11 ракет</t>
  </si>
  <si>
    <t>30/1</t>
  </si>
  <si>
    <t>Набор 7 ракет</t>
  </si>
  <si>
    <t>GWR6117</t>
  </si>
  <si>
    <t>24/1</t>
  </si>
  <si>
    <t>GWR859A</t>
  </si>
  <si>
    <t>Набор 14 ракет</t>
  </si>
  <si>
    <t>20/1</t>
  </si>
  <si>
    <t>FB34</t>
  </si>
  <si>
    <t>Набор 21 ракета</t>
  </si>
  <si>
    <t>12/1</t>
  </si>
  <si>
    <t>GWR858A</t>
  </si>
  <si>
    <t>GWRXL</t>
  </si>
  <si>
    <t>Набор 9 ракет</t>
  </si>
  <si>
    <t>GWRXXL</t>
  </si>
  <si>
    <t>Набор 12 ракет</t>
  </si>
  <si>
    <t>GWRXXXL</t>
  </si>
  <si>
    <t>Набор 30 ракет</t>
  </si>
  <si>
    <t>6/1</t>
  </si>
  <si>
    <t>РИМСКИЕ СВЕЧИ</t>
  </si>
  <si>
    <t>Римская свеча 15 выстр.</t>
  </si>
  <si>
    <t>80/12</t>
  </si>
  <si>
    <t>T-6238</t>
  </si>
  <si>
    <t>Римская свеча 20 выстр.</t>
  </si>
  <si>
    <t>48/12</t>
  </si>
  <si>
    <t>Римская свеча 40 выстр.</t>
  </si>
  <si>
    <t>Римская свеча 60 выстр.</t>
  </si>
  <si>
    <t>40/6</t>
  </si>
  <si>
    <t>Римская свеча 80 выстр.</t>
  </si>
  <si>
    <t>MR001-20</t>
  </si>
  <si>
    <t>Римская свеча 0,5" 20 выстр.</t>
  </si>
  <si>
    <t>36/2</t>
  </si>
  <si>
    <t>Римская свеча 0,5" 8 выстр.</t>
  </si>
  <si>
    <t>36/4</t>
  </si>
  <si>
    <t>SF-393</t>
  </si>
  <si>
    <t>30/4</t>
  </si>
  <si>
    <t>SF-394</t>
  </si>
  <si>
    <t>40/2</t>
  </si>
  <si>
    <t>GWL-0008</t>
  </si>
  <si>
    <t>Римская свеча 0,8" 10 выстр.</t>
  </si>
  <si>
    <t>48/2</t>
  </si>
  <si>
    <t>Римская свеча 0,8" 8 выстр.</t>
  </si>
  <si>
    <t>Римская свеча 1" 8 выстр. - А</t>
  </si>
  <si>
    <t>SF-398В</t>
  </si>
  <si>
    <t>Римская свеча 1" 8 выстр. - В</t>
  </si>
  <si>
    <t>SF-398С</t>
  </si>
  <si>
    <t>Римская свеча 1" 8 выстр. - С</t>
  </si>
  <si>
    <t>Римская свеча 1" 10 выстр. - 2mix</t>
  </si>
  <si>
    <t>18/2</t>
  </si>
  <si>
    <t>GWL-0011</t>
  </si>
  <si>
    <t>Римская свеча 1,2" 10 выстр.</t>
  </si>
  <si>
    <t>GWL-0012A</t>
  </si>
  <si>
    <t>Римская свеча 1,2" 8 выстр. - A</t>
  </si>
  <si>
    <t>Римская свеча 1,2" 8 выстр. - B</t>
  </si>
  <si>
    <t>GWL-0012С</t>
  </si>
  <si>
    <t>Римская свеча 1,2" 8 выстр. - C</t>
  </si>
  <si>
    <t>Римская свеча 1,5" 6 выстр. - A</t>
  </si>
  <si>
    <t>GWL-0013-6В</t>
  </si>
  <si>
    <t>Римская свеча 1,5" 6 выстр. - B</t>
  </si>
  <si>
    <t>GWL-0013-6С</t>
  </si>
  <si>
    <t>Римская свеча 1,5" 6 выстр. - C</t>
  </si>
  <si>
    <t>GWL-0013A</t>
  </si>
  <si>
    <t>Римская свеча 1,5" 8 выстр. - A</t>
  </si>
  <si>
    <t>GWL-0013В</t>
  </si>
  <si>
    <t>Римская свеча 1,5" 8 выстр. - B</t>
  </si>
  <si>
    <t>GWL-0013С</t>
  </si>
  <si>
    <t>Римская свеча 1,5" 8 выстр. - C</t>
  </si>
  <si>
    <t>GWL-0013D</t>
  </si>
  <si>
    <t>Римская свеча 1,5" 8 выстр. - D</t>
  </si>
  <si>
    <t>GWL-0013E</t>
  </si>
  <si>
    <t>Римская свеча 1,5" 8 выстр. - E</t>
  </si>
  <si>
    <t>Римская свеча 1,5" 10 выстр. - A</t>
  </si>
  <si>
    <t>GWL-0013-10В</t>
  </si>
  <si>
    <t>Римская свеча 1,5" 10 выстр. - B</t>
  </si>
  <si>
    <t>GWL-0013-10С</t>
  </si>
  <si>
    <t>Римская свеча 1,5" 10 выстр. - C</t>
  </si>
  <si>
    <t>КАТЮШИ</t>
  </si>
  <si>
    <t>K1130C7</t>
  </si>
  <si>
    <t>Катюша 25 выстр. (выстреливает со свистом)</t>
  </si>
  <si>
    <t>60/2</t>
  </si>
  <si>
    <t>GWT2542</t>
  </si>
  <si>
    <t>Катюша 50 выстр.  (выстреливает со свистом)</t>
  </si>
  <si>
    <t>60/1</t>
  </si>
  <si>
    <t>K1130 C12</t>
  </si>
  <si>
    <t>Катюша 100 выстр. (выстреливает со свистом)</t>
  </si>
  <si>
    <t>ФОНТАНЫ</t>
  </si>
  <si>
    <t>Фонтан конический большой с треском 4 м. 45сек.</t>
  </si>
  <si>
    <t>MF00-100</t>
  </si>
  <si>
    <t>Фонтан конический средний 3м. 50сек.</t>
  </si>
  <si>
    <t>20/2</t>
  </si>
  <si>
    <t>Фонтан конический маленький 2м. 30сек.</t>
  </si>
  <si>
    <t>40/10</t>
  </si>
  <si>
    <t>Тортовые свечи 12,5см. 40сек.</t>
  </si>
  <si>
    <t>4/45/4</t>
  </si>
  <si>
    <t>Тортовые свечи 17,5см. 60сек.</t>
  </si>
  <si>
    <t>4/35/4</t>
  </si>
  <si>
    <t>MF-0220 Red</t>
  </si>
  <si>
    <t>Стробоскоп 60сек.</t>
  </si>
  <si>
    <t>MF-0290</t>
  </si>
  <si>
    <t>Стробоскоп 90сек.</t>
  </si>
  <si>
    <t>БЕНГАЛЬСКИЕ ОГНИ</t>
  </si>
  <si>
    <t>0977</t>
  </si>
  <si>
    <t>Бенгальские огни 16см.</t>
  </si>
  <si>
    <t>50/10/10</t>
  </si>
  <si>
    <t>0978</t>
  </si>
  <si>
    <t>Бенгальские огни 25см.</t>
  </si>
  <si>
    <t>30/10/8</t>
  </si>
  <si>
    <t>0920</t>
  </si>
  <si>
    <t>Бенгальские огни 50см.</t>
  </si>
  <si>
    <t>0981</t>
  </si>
  <si>
    <t>Бенгальские огни 70см.</t>
  </si>
  <si>
    <t>10/10/3</t>
  </si>
  <si>
    <t>БАТАРЕИ САЛЮТОВ 0,8"</t>
  </si>
  <si>
    <t>GW218-89</t>
  </si>
  <si>
    <t>96/1</t>
  </si>
  <si>
    <t>GE218-7</t>
  </si>
  <si>
    <t>Батарея салютов 0,8" 7 выстр. 3 эффекта h-120мм.</t>
  </si>
  <si>
    <t>72/1</t>
  </si>
  <si>
    <t>GW218-90</t>
  </si>
  <si>
    <t>Батарея салютов 0,8" 9 выстр. 2 эффекта h-120мм.</t>
  </si>
  <si>
    <t>GW218-91</t>
  </si>
  <si>
    <t>Батарея салютов 0,8" 9 выстр. 3 эффекта h-120мм.</t>
  </si>
  <si>
    <t>GW218-92</t>
  </si>
  <si>
    <t>GW218-95</t>
  </si>
  <si>
    <t>Батарея салютов 0,8" 10 выстр. 3 эффекта h-130мм.</t>
  </si>
  <si>
    <t>GW218-96</t>
  </si>
  <si>
    <t>GW218-97</t>
  </si>
  <si>
    <t>Батарея салютов 0,8" 12 выстр. 3 эффекта h-120мм.</t>
  </si>
  <si>
    <t>Батарея салютов 0,8" 12 выстр. 4 эффекта h-120мм.</t>
  </si>
  <si>
    <t>GP497</t>
  </si>
  <si>
    <t>Батарея салютов 0,8" 16 выстр. 3 эффекта h-120мм.</t>
  </si>
  <si>
    <t>GP497/2</t>
  </si>
  <si>
    <t>Батарея салютов 0,8" 16 выстр. 4 эффекта h-120мм.</t>
  </si>
  <si>
    <t>GP459</t>
  </si>
  <si>
    <t>Батарея салютов 0,8" 19 выстр. 3 эффекта h-150мм.</t>
  </si>
  <si>
    <t>18/1</t>
  </si>
  <si>
    <t>GP493</t>
  </si>
  <si>
    <t>Батарея салютов 0,8" 19 выстр. 3 эффекта h-130мм.</t>
  </si>
  <si>
    <t>GP485</t>
  </si>
  <si>
    <t>Батарея салютов 0,8" 20 выстр. 4 эффекта h-130мм.</t>
  </si>
  <si>
    <t>GP485/2</t>
  </si>
  <si>
    <t>Батарея салютов 0,8" 20 выстр. 5 эффекта h-130мм.</t>
  </si>
  <si>
    <t>GP498</t>
  </si>
  <si>
    <t>Батарея салютов 0,8" 25 выстр. 3 эффекта h-130мм.</t>
  </si>
  <si>
    <t>GP498/2</t>
  </si>
  <si>
    <t>GP467</t>
  </si>
  <si>
    <t>Батарея салютов 0,8" 25 выстр. 3 эффекта h-150мм.</t>
  </si>
  <si>
    <t>GP467/2</t>
  </si>
  <si>
    <t>Батарея салютов 0,8" 25 выстр. 2 эффекта h-150мм.</t>
  </si>
  <si>
    <t>MC107</t>
  </si>
  <si>
    <t>MC139</t>
  </si>
  <si>
    <t>Батарея салютов 0,8" 49 выстр. 7 эффекта h-150мм.</t>
  </si>
  <si>
    <t>8/1</t>
  </si>
  <si>
    <t>МС122</t>
  </si>
  <si>
    <t>Батарея салютов 0,8" 80 выстр. 4 эффекта h-150мм.</t>
  </si>
  <si>
    <t>4/1</t>
  </si>
  <si>
    <t>Батарея салютов 0,8" 90 выстр. 8 эффектов h-150мм.</t>
  </si>
  <si>
    <t>MC114</t>
  </si>
  <si>
    <t>Батарея салютов 0,8" 100 выстр. 5 эффектов h-120мм.</t>
  </si>
  <si>
    <t>МС126</t>
  </si>
  <si>
    <t>2/1</t>
  </si>
  <si>
    <t>MC140</t>
  </si>
  <si>
    <r>
      <t xml:space="preserve">Батарея салютов 0,8" 106 выстр. 8 эффектов + </t>
    </r>
    <r>
      <rPr>
        <sz val="11"/>
        <color indexed="10"/>
        <rFont val="Calibri"/>
        <family val="2"/>
        <charset val="204"/>
      </rPr>
      <t>ВЕЕР V/ W / Z</t>
    </r>
    <r>
      <rPr>
        <sz val="11"/>
        <color indexed="8"/>
        <rFont val="Calibri"/>
        <family val="2"/>
        <charset val="204"/>
      </rPr>
      <t xml:space="preserve"> h-120мм.</t>
    </r>
  </si>
  <si>
    <t>MC141</t>
  </si>
  <si>
    <r>
      <t xml:space="preserve">Батарея салютов 0,8" 120 выстр. 8 эффектов + </t>
    </r>
    <r>
      <rPr>
        <sz val="11"/>
        <color indexed="10"/>
        <rFont val="Calibri"/>
        <family val="2"/>
        <charset val="204"/>
      </rPr>
      <t>ВЕЕР W / Z</t>
    </r>
    <r>
      <rPr>
        <sz val="11"/>
        <color indexed="8"/>
        <rFont val="Calibri"/>
        <family val="2"/>
        <charset val="204"/>
      </rPr>
      <t xml:space="preserve"> h-120мм.</t>
    </r>
  </si>
  <si>
    <t>3/1</t>
  </si>
  <si>
    <t>MC115</t>
  </si>
  <si>
    <t>Батарея салютов 0,8" 200 выстр.</t>
  </si>
  <si>
    <t>БАТАРЕИ САЛЮТОВ 1"</t>
  </si>
  <si>
    <t>GWM5046</t>
  </si>
  <si>
    <t>GWM5047</t>
  </si>
  <si>
    <t>GW218-73</t>
  </si>
  <si>
    <t>Батарея салютов 1" 9 выстр. 3 эффекта h-100мм.</t>
  </si>
  <si>
    <t>GW218-75</t>
  </si>
  <si>
    <t>Батарея салютов 1" 10 выстр. 3 эффекта h-130мм.</t>
  </si>
  <si>
    <t>GW218-77</t>
  </si>
  <si>
    <t>Батарея салютов 1" 12 выстр. 5 эффектов h-100мм.</t>
  </si>
  <si>
    <t>GP475</t>
  </si>
  <si>
    <t>Батарея салютов 1" 15 выстр. 3 эффекта h-175мм.</t>
  </si>
  <si>
    <t>GP475/2</t>
  </si>
  <si>
    <t>Батарея салютов 1" 15 выстр. 4 эффекта h-175мм.</t>
  </si>
  <si>
    <t>Батарея салютов 1" 16 выстр. 4 эффекта h-150мм.</t>
  </si>
  <si>
    <t>GP487</t>
  </si>
  <si>
    <t>GPH3018</t>
  </si>
  <si>
    <t>GPH3046</t>
  </si>
  <si>
    <t>GP500</t>
  </si>
  <si>
    <t>Батарея салютов 1" 16 выстр. 4 эффекта h-175мм.</t>
  </si>
  <si>
    <t>GP505</t>
  </si>
  <si>
    <t>Батарея салютов 1" 16 выстр. 5 эффектов h-175мм.</t>
  </si>
  <si>
    <t>GPH3019</t>
  </si>
  <si>
    <t>Батарея салютов 1" 19 выстр. 4 эффекта h-175мм.</t>
  </si>
  <si>
    <t>GP510</t>
  </si>
  <si>
    <t>GWM5048</t>
  </si>
  <si>
    <t>Батарея салютов 1" 25 выстр. 5 эффектов h-175мм.</t>
  </si>
  <si>
    <t>GP506*</t>
  </si>
  <si>
    <t>Батарея салютов 1" 36 выстр. 4 эффекта h-175мм.</t>
  </si>
  <si>
    <t>MC113</t>
  </si>
  <si>
    <t>Батарея салютов 1" 49 выстр. 6 эффектов h-175мм.</t>
  </si>
  <si>
    <t>GP506</t>
  </si>
  <si>
    <t>Батарея салютов 1" 49 выстр. 5 эффектов h-175мм.</t>
  </si>
  <si>
    <t>Батарея салютов 1" 60 выстр. 5 эффектов h-175мм.</t>
  </si>
  <si>
    <t>Батарея салютов 1" 64 выстр. 4 эффекта h-175мм.</t>
  </si>
  <si>
    <t>GP508</t>
  </si>
  <si>
    <t>Батарея салютов 1" 100 выстр. 7 эффектов h-175мм.</t>
  </si>
  <si>
    <t>MC142</t>
  </si>
  <si>
    <t>MC143</t>
  </si>
  <si>
    <t>Батарея салютов 1" 150 выстр.</t>
  </si>
  <si>
    <t>БАТАРЕИ САЛЮТОВ 1,2" 13 ВЫСТРЕЛОВ</t>
  </si>
  <si>
    <t>BS13-001</t>
  </si>
  <si>
    <t>Батарея салютов 1,2" 13 выстр. 2 эффекта h-225мм.</t>
  </si>
  <si>
    <t>10/1</t>
  </si>
  <si>
    <t>BS13-002</t>
  </si>
  <si>
    <t>MC108</t>
  </si>
  <si>
    <t>БАТАРЕИ САЛЮТОВ 1,2" 19 ВЫСТРЕЛОВ</t>
  </si>
  <si>
    <t>WP2538</t>
  </si>
  <si>
    <t>GP499</t>
  </si>
  <si>
    <t>Батарея салютов 1,2" 19 выстр. 4 эффекта h-225мм.</t>
  </si>
  <si>
    <t>GP509</t>
  </si>
  <si>
    <t>GP511</t>
  </si>
  <si>
    <t>Батарея салютов 1,2" 19 выстр. 3 эффекта h-225мм.</t>
  </si>
  <si>
    <t>GP512</t>
  </si>
  <si>
    <t>GWM5020</t>
  </si>
  <si>
    <t>GWM5021</t>
  </si>
  <si>
    <t>GWM5028</t>
  </si>
  <si>
    <t>GWM5016</t>
  </si>
  <si>
    <t>GWM5032</t>
  </si>
  <si>
    <t>Батарея салютов 1,2" 19 выстр. 4 эффекта h-175мм.</t>
  </si>
  <si>
    <t>GWM5033</t>
  </si>
  <si>
    <t>GWM5034</t>
  </si>
  <si>
    <t>GP507</t>
  </si>
  <si>
    <t>Батарея салютов 1,2" 20 выстр. 4 эффекта h-225мм.</t>
  </si>
  <si>
    <t>БАТАРЕИ САЛЮТОВ 1,2" 25 ВЫСТРЕЛОВ</t>
  </si>
  <si>
    <t>MC098</t>
  </si>
  <si>
    <t>Батарея салютов 1,2" 25 выстр. 4 эффекта h-225мм.</t>
  </si>
  <si>
    <t>Батарея салютов 1,2" 25 выстр. 3 эффекта h-225мм.</t>
  </si>
  <si>
    <t>MC101</t>
  </si>
  <si>
    <t>GWM6251</t>
  </si>
  <si>
    <t>БАТАРЕИ САЛЮТОВ 1,2" 36 ВЫСТРЕЛОВ</t>
  </si>
  <si>
    <t>GWM6361</t>
  </si>
  <si>
    <t>Батарея салютов 1,2" 36 выстр. 6 эффектов h-225мм.</t>
  </si>
  <si>
    <t>GWM6360</t>
  </si>
  <si>
    <t>Батарея салютов 1,2" 36 выстр. 5 эффектов h-225мм.</t>
  </si>
  <si>
    <t>GP513</t>
  </si>
  <si>
    <t>БАТАРЕИ САЛЮТОВ 1,2" 49 ВЫСТРЕЛОВ</t>
  </si>
  <si>
    <t>GWM5036</t>
  </si>
  <si>
    <t>Батарея салютов 1,2" 49 выстр. 4 эффекта h-225мм.</t>
  </si>
  <si>
    <t>GWM5037</t>
  </si>
  <si>
    <t>Батарея салютов 1,2" 49 выстр. 3 эффекта h-225мм.</t>
  </si>
  <si>
    <t>Батарея салютов 1,2" 49 выстр. 5 эффектов h-225мм.</t>
  </si>
  <si>
    <t>Батарея салютов 1,2" 49 выстр. 2 эффекта h-225мм.</t>
  </si>
  <si>
    <t>МС137</t>
  </si>
  <si>
    <t>БАТАРЕИ САЛЮТОВ 1,2" 100 ВЫСТРЕЛОВ</t>
  </si>
  <si>
    <t>GWM6101</t>
  </si>
  <si>
    <t>Батарея салютов 1,2" 100 выстр. 5 эффектов h-225мм.</t>
  </si>
  <si>
    <t>1/1</t>
  </si>
  <si>
    <t>GWM6102</t>
  </si>
  <si>
    <t>GWM6103</t>
  </si>
  <si>
    <t>БАТАРЕИ САЛЮТОВ 1,2" 120 ВЫСТРЕЛОВ</t>
  </si>
  <si>
    <t>Батарея салютов 1,2" 120 выстр. 6 эффектов h-225мм.</t>
  </si>
  <si>
    <t>Батарея салютов 1,2" 120 выстр. 7 эффектов h-225мм.</t>
  </si>
  <si>
    <t>GWM6123</t>
  </si>
  <si>
    <t>MC600</t>
  </si>
  <si>
    <t>Батарея салютов 1,2" 600 выстр. 13 эффектов h-225мм.</t>
  </si>
  <si>
    <t>БАТАРЕИ САЛЮТОВ КОМБИНИРОВАННЫЕ</t>
  </si>
  <si>
    <t>МС118</t>
  </si>
  <si>
    <t>МС119</t>
  </si>
  <si>
    <t>Батарея салютов 0,8”-1” 62 выстр.</t>
  </si>
  <si>
    <t>БАТАРЕИ САЛЮТОВ "ГОРКИ"</t>
  </si>
  <si>
    <t>GWM6601</t>
  </si>
  <si>
    <t>Батарея салютов 0,8"-1”-1,2”-2" 66 выстр. 10 эффектов  h-250мм.</t>
  </si>
  <si>
    <t>GWM6602</t>
  </si>
  <si>
    <t>Батарея салютов 0,8"-1”-1,2”-2" 66 выстр. 8 эффектов  h-250мм.</t>
  </si>
  <si>
    <t>GWM6603</t>
  </si>
  <si>
    <t>Батарея салютов 0,8"-1”-1,2”-2" 66 выстр. 11 эффектов  h-250мм.</t>
  </si>
  <si>
    <t>GWM6604</t>
  </si>
  <si>
    <t>GWM6605</t>
  </si>
  <si>
    <t>Батарея салютов 0,8"-1”-1,2”-1,5" 68 выстр. 8 эффектов  h-230мм.</t>
  </si>
  <si>
    <t>GWM6606</t>
  </si>
  <si>
    <t>Батарея салютов 0,8"-1”-1,2”-1,5" 68 выстр. 9 эффектов  h-230мм.</t>
  </si>
  <si>
    <t>БАТАРЕИ САЛЮТОВ БОЛЬШОГО КАЛИБРА</t>
  </si>
  <si>
    <t>MC150-19</t>
  </si>
  <si>
    <t>Батарея салютов 1,5" 19 выстр. 4 эффекта h-225мм.</t>
  </si>
  <si>
    <t>MC150-19A</t>
  </si>
  <si>
    <t>MC150-25</t>
  </si>
  <si>
    <t>Батарея салютов 1,5" 25 выстр. 5 эффектов h-225мм.</t>
  </si>
  <si>
    <t>Батарея салютов 1,5" 25 выстр. 6 эффектов h-225мм.</t>
  </si>
  <si>
    <t>MC150-36</t>
  </si>
  <si>
    <t>Батарея салютов 1,5" 36 выстр. 7 эффектов h-225мм.</t>
  </si>
  <si>
    <t>MC150-49</t>
  </si>
  <si>
    <t>Батарея салютов 1,5" 49 выстр. 8 эффектов h-225мм.</t>
  </si>
  <si>
    <t>MC175-19</t>
  </si>
  <si>
    <t>Батарея салютов 1,75" 19 выстр. 3 эффекта h-250мм.</t>
  </si>
  <si>
    <t>МС175-19А</t>
  </si>
  <si>
    <t>Батарея салютов 1,75" 19 выстр. 4 эффекта h-250мм.</t>
  </si>
  <si>
    <t>MC175-25</t>
  </si>
  <si>
    <t>Батарея салютов 1,75" 25 выстр. 6 эффектов h-250мм.</t>
  </si>
  <si>
    <t>Батарея салютов 1,75" 25 выстр. 4 эффекта h-250мм.</t>
  </si>
  <si>
    <t>MC175-36</t>
  </si>
  <si>
    <t>Батарея салютов 1,75" 36 выстр. 6 эффектов h-250мм.</t>
  </si>
  <si>
    <t>MC175-49</t>
  </si>
  <si>
    <t>Батарея салютов 1,75" 49 выстр. 9 эффектов h-250мм.</t>
  </si>
  <si>
    <t>MC200-19</t>
  </si>
  <si>
    <t>Батарея салютов 2" 19 выстр. 4 эффекта h-280мм</t>
  </si>
  <si>
    <t>MC200-25</t>
  </si>
  <si>
    <t>Батарея салютов 2" 25 выстр. 6 эффектов h-280мм</t>
  </si>
  <si>
    <t>MC200-36</t>
  </si>
  <si>
    <t>Батарея салютов 2" 36 выстр. 5 эффектов h-280мм</t>
  </si>
  <si>
    <t>MC200-49</t>
  </si>
  <si>
    <t>Батарея салютов 2" 49 выстр. 8 эффектов h-280мм</t>
  </si>
  <si>
    <t>БАТАРЕИ САЛЮТОВ "Серия SB"</t>
  </si>
  <si>
    <t>SB-13-01*</t>
  </si>
  <si>
    <t>SB-13-02*</t>
  </si>
  <si>
    <t>Батарея салютов 1,2" 13 выстр. 3 эффекта h-225мм.</t>
  </si>
  <si>
    <t>SB-19-01*</t>
  </si>
  <si>
    <t>Батарея салютов 1,2" 19 выстр. 2 эффекта h-225мм.</t>
  </si>
  <si>
    <t>SB-19-03*</t>
  </si>
  <si>
    <t>Батарея салютов 1,2" 19 выстр. 3 эффекта h-175мм.</t>
  </si>
  <si>
    <t>SB-25-01*</t>
  </si>
  <si>
    <t>SB-25-02*</t>
  </si>
  <si>
    <t>Батарея салютов 1,2" 25 выстр. 6 эффектов h-225мм.</t>
  </si>
  <si>
    <t>SB-25-03*</t>
  </si>
  <si>
    <t>Батарея салютов 1,2" 25 выстр. 5 эффектов h-175мм.</t>
  </si>
  <si>
    <t>SB-36-01*</t>
  </si>
  <si>
    <t>Батарея салютов 1,2" 36 выстр. 8 эффектов h-225мм.</t>
  </si>
  <si>
    <t>Батарея салютов 1,2" 36 выстр. 4 эффекта h-225мм.</t>
  </si>
  <si>
    <t>SB-36-03*</t>
  </si>
  <si>
    <t>Батарея салютов 1,2" 36 выстр. 3 эффекта h-175мм.</t>
  </si>
  <si>
    <t>SB-49-01*</t>
  </si>
  <si>
    <t>Батарея салютов 1,2" 49 выстр. 8 эффектов h-225мм.</t>
  </si>
  <si>
    <t>Батарея салютов 1,2" 49 выстр. 6 эффектов h-225мм.</t>
  </si>
  <si>
    <t>SB-49-03*</t>
  </si>
  <si>
    <t>Батарея салютов 1,2" 49 выстр. 5 эффектов h-175мм.</t>
  </si>
  <si>
    <t>SB-100-01*</t>
  </si>
  <si>
    <t>ПНЕВМОХЛОПУШКИ</t>
  </si>
  <si>
    <t>CM011</t>
  </si>
  <si>
    <t>Пневмохлопушка пружинная 11 см. СЕРПАНТИН: наполнение - 100% двусторонняя фольга, 50х5 мм, цвет - разноцветный</t>
  </si>
  <si>
    <t>8/24</t>
  </si>
  <si>
    <t>CM020</t>
  </si>
  <si>
    <t>Пневмохлопушка пружинная 20 см. СЕРПАНТИН: наполнение - 100% двусторонняя фольга, 50х5 мм, цвет - разноцветный</t>
  </si>
  <si>
    <t>CM031</t>
  </si>
  <si>
    <t>Пневмохлопушка 30 см. СЕРДЦА: наполнение - 100% двусторонняя фольга, 30 мм, цвет - красный</t>
  </si>
  <si>
    <t>100/1</t>
  </si>
  <si>
    <t>CM032</t>
  </si>
  <si>
    <t>Пневмохлопушка 30 см. КОНФЕТТИ: наполнение - кружки - 50% двухсторонняя фольга, 50% двусторонняя бумага, 6х15 мм, цвет - разноцветный. Конфетти прямоугольники - 100% двухсторонняя фольга, 10х20 мм, цвет - золото / серебро</t>
  </si>
  <si>
    <t>CM033</t>
  </si>
  <si>
    <t>Пневмохлопушка 30 см. КОНФЕТТИ: наполнение - прямоугольники - 100% двухсторонняя фольга, 10х20 мм, цвет - золото / серебро</t>
  </si>
  <si>
    <t>CM034</t>
  </si>
  <si>
    <t>Пневмохлопушка 30 см. СЕРПАНТИН: наполнение - 50% двухсторонняя фольга, 50% двусторонняя бумага, 5х50 мм, цвет - разноцветный</t>
  </si>
  <si>
    <t>CM035</t>
  </si>
  <si>
    <t>Пневмохлопушка 30 см. ДЕНЬГИ: наполнение - 100 USD / 500 EUR - 100% двусторонняя бумага, 25х50 мм.</t>
  </si>
  <si>
    <t>CM041</t>
  </si>
  <si>
    <t>Пневмохлопушка 40 см. КОНФЕТТИ наполнение - кружки - 50% двухсторонняя фольга, 50% двусторонняя бумага, 6х15 мм, цвет - разноцветный.</t>
  </si>
  <si>
    <t>CM042</t>
  </si>
  <si>
    <t>Пневмохлопушка 40 см. КОНФЕТТИ: наполнение - прямоугольники - 100% двухсторонняя фольга, 10х20 мм, цвет - золото / серебро</t>
  </si>
  <si>
    <t>CM043</t>
  </si>
  <si>
    <t>Пневмохлопушка 40 см. СЕРПАНТИН: наполнение - 50% двухсторонняя фольга, 50% двусторонняя бумага, 5х50 мм, цвет - разноцветный</t>
  </si>
  <si>
    <t>CM060</t>
  </si>
  <si>
    <t>Пневмохлопушка 60 см. СЕРДЦА: наполнение - 100% двусторонняя фольга, 30 мм, цвет - красный</t>
  </si>
  <si>
    <t>50/1</t>
  </si>
  <si>
    <t>ФЕСТИВАЛЬНЫЕ ШАРЫ</t>
  </si>
  <si>
    <t>VS-0043</t>
  </si>
  <si>
    <t>Фестивальные шары 1,5"</t>
  </si>
  <si>
    <t>15/10</t>
  </si>
  <si>
    <t>VS-0044</t>
  </si>
  <si>
    <t>15/12</t>
  </si>
  <si>
    <t>GP2515</t>
  </si>
  <si>
    <t>Фестивальные шары 1,75"</t>
  </si>
  <si>
    <t>15/6</t>
  </si>
  <si>
    <t>VS-0045</t>
  </si>
  <si>
    <t>12/6</t>
  </si>
  <si>
    <t>VS-0046</t>
  </si>
  <si>
    <t>Фестивальные шары 2"</t>
  </si>
  <si>
    <t>12/8</t>
  </si>
  <si>
    <t>VS-0047</t>
  </si>
  <si>
    <t>Фестивальные шары 2,5"</t>
  </si>
  <si>
    <t>Батарея салютов 1" 200 выстр.</t>
  </si>
  <si>
    <t>БАТАРЕИ САЛЮТОВ 1,2" 600 ВЫСТРЕЛОВ</t>
  </si>
  <si>
    <r>
      <t xml:space="preserve">Батарея салютов 0,8" 100 выстр. 9 эффектов + </t>
    </r>
    <r>
      <rPr>
        <sz val="11"/>
        <color rgb="FFFF0000"/>
        <rFont val="Calibri"/>
        <family val="2"/>
        <charset val="204"/>
        <scheme val="minor"/>
      </rPr>
      <t>СВИСТ + ВЕЕР W</t>
    </r>
    <r>
      <rPr>
        <sz val="11"/>
        <color rgb="FF000000"/>
        <rFont val="Calibri"/>
        <family val="2"/>
        <charset val="204"/>
        <scheme val="minor"/>
      </rPr>
      <t xml:space="preserve"> h-150мм.</t>
    </r>
  </si>
  <si>
    <t>Связка петард 12 шт.  Время работы 5-6 часов</t>
  </si>
  <si>
    <t>Батарея салютов 1" 7 выстр. h-150мм.</t>
  </si>
  <si>
    <t>Батарея салютов 0,8" 250 выстр.</t>
  </si>
  <si>
    <t>Батарея салютов 0,8" 300 выстр.</t>
  </si>
  <si>
    <t>P6207</t>
  </si>
  <si>
    <t>MA0509 Purple</t>
  </si>
  <si>
    <t>MA0509 White</t>
  </si>
  <si>
    <t>MA0509 Black</t>
  </si>
  <si>
    <t>MA0512 Purple</t>
  </si>
  <si>
    <t>MA0512 White</t>
  </si>
  <si>
    <t>MA0512 Black</t>
  </si>
  <si>
    <t>MA0512 Raspberries</t>
  </si>
  <si>
    <t>MA0512 Blue sky</t>
  </si>
  <si>
    <t>MA0512 Marsala</t>
  </si>
  <si>
    <t>\</t>
  </si>
  <si>
    <t>MA0513 Purple</t>
  </si>
  <si>
    <t>MA0513 White</t>
  </si>
  <si>
    <t>MA0513 Black</t>
  </si>
  <si>
    <t>MA0513 Raspberries</t>
  </si>
  <si>
    <t>MA0513 Blue sky</t>
  </si>
  <si>
    <t>MA0513 Marsala</t>
  </si>
  <si>
    <t>MF00-202</t>
  </si>
  <si>
    <t>MF00-203</t>
  </si>
  <si>
    <t>MF00-201</t>
  </si>
  <si>
    <t>MF00-200</t>
  </si>
  <si>
    <t>0784D</t>
  </si>
  <si>
    <t>0784E</t>
  </si>
  <si>
    <t>0784S</t>
  </si>
  <si>
    <t>GP301</t>
  </si>
  <si>
    <t>GP303</t>
  </si>
  <si>
    <t>GP305</t>
  </si>
  <si>
    <t>GP306</t>
  </si>
  <si>
    <t>БАТАРЕИ САЛЮТОВ 0,6"</t>
  </si>
  <si>
    <t>GE218-7/1</t>
  </si>
  <si>
    <t>GW218-91/1</t>
  </si>
  <si>
    <t>GW218-92/1</t>
  </si>
  <si>
    <t>GW218-90/1</t>
  </si>
  <si>
    <t>GP459/1</t>
  </si>
  <si>
    <t>GP467/1</t>
  </si>
  <si>
    <t>GWM5046/1</t>
  </si>
  <si>
    <t>GWM5047/1</t>
  </si>
  <si>
    <t>GW218-73/1</t>
  </si>
  <si>
    <t>GP506/1</t>
  </si>
  <si>
    <t>BS13-002/1</t>
  </si>
  <si>
    <t>MC108/1</t>
  </si>
  <si>
    <t>БАТАРЕИ САЛЮТОВ 1,2" 16 ВЫСТРЕЛОВ</t>
  </si>
  <si>
    <t>GP601</t>
  </si>
  <si>
    <t>GP602</t>
  </si>
  <si>
    <t>GP901</t>
  </si>
  <si>
    <t>GP902</t>
  </si>
  <si>
    <t>GP511/1</t>
  </si>
  <si>
    <t>GWM5020/1</t>
  </si>
  <si>
    <t>GWM5016/1</t>
  </si>
  <si>
    <t>MC101/1</t>
  </si>
  <si>
    <t>GWM6491/1</t>
  </si>
  <si>
    <t>GWM6102/1</t>
  </si>
  <si>
    <t>GWM6121/2</t>
  </si>
  <si>
    <t>MС202</t>
  </si>
  <si>
    <t>CM061</t>
  </si>
  <si>
    <t>CM036</t>
  </si>
  <si>
    <t>Цена ед. СО СКИДКОЙ, RUB</t>
  </si>
  <si>
    <t>SF-399B</t>
  </si>
  <si>
    <t>SF-399C</t>
  </si>
  <si>
    <t>MF-0260 Red</t>
  </si>
  <si>
    <t>MF-0260 Blue</t>
  </si>
  <si>
    <t>MF-0260 Yellow</t>
  </si>
  <si>
    <t>MF-0260 Green</t>
  </si>
  <si>
    <t>50/20</t>
  </si>
  <si>
    <t>MA0512 Red</t>
  </si>
  <si>
    <t>MA0512 Blue</t>
  </si>
  <si>
    <t>MA0512 Yellow</t>
  </si>
  <si>
    <t>MA0512 Green</t>
  </si>
  <si>
    <t>MA0512 Orange</t>
  </si>
  <si>
    <r>
      <t xml:space="preserve">Дым mix 5 цветов 1,75" 30сек. h-115мм. </t>
    </r>
    <r>
      <rPr>
        <sz val="11"/>
        <color rgb="FFFF0000"/>
        <rFont val="Calibri"/>
        <family val="2"/>
        <charset val="204"/>
        <scheme val="minor"/>
      </rPr>
      <t>Можно держать в руках</t>
    </r>
  </si>
  <si>
    <r>
      <t xml:space="preserve">Дым синий 1,75" 30сек. h-115мм. </t>
    </r>
    <r>
      <rPr>
        <sz val="11"/>
        <color rgb="FFFF0000"/>
        <rFont val="Calibri"/>
        <family val="2"/>
        <charset val="204"/>
        <scheme val="minor"/>
      </rPr>
      <t>Можно держать в руках</t>
    </r>
  </si>
  <si>
    <r>
      <t xml:space="preserve">Дым красный 1,75" 30сек. h-115мм. </t>
    </r>
    <r>
      <rPr>
        <sz val="11"/>
        <color rgb="FFFF0000"/>
        <rFont val="Calibri"/>
        <family val="2"/>
        <charset val="204"/>
        <scheme val="minor"/>
      </rPr>
      <t>Можно держать в руках</t>
    </r>
  </si>
  <si>
    <r>
      <t xml:space="preserve">Дым желтый 1,75" 30сек. h-115мм. </t>
    </r>
    <r>
      <rPr>
        <sz val="11"/>
        <color rgb="FFFF0000"/>
        <rFont val="Calibri"/>
        <family val="2"/>
        <charset val="204"/>
        <scheme val="minor"/>
      </rPr>
      <t>Можно держать в руках</t>
    </r>
  </si>
  <si>
    <r>
      <t xml:space="preserve">Дым зеленый 1,75" 30сек. h-115мм. </t>
    </r>
    <r>
      <rPr>
        <sz val="11"/>
        <color rgb="FFFF0000"/>
        <rFont val="Calibri"/>
        <family val="2"/>
        <charset val="204"/>
        <scheme val="minor"/>
      </rPr>
      <t>Можно держать в руках</t>
    </r>
  </si>
  <si>
    <r>
      <t xml:space="preserve">Дым оранжевый 1,75" 30сек. h-115мм. </t>
    </r>
    <r>
      <rPr>
        <sz val="11"/>
        <color rgb="FFFF0000"/>
        <rFont val="Calibri"/>
        <family val="2"/>
        <charset val="204"/>
        <scheme val="minor"/>
      </rPr>
      <t>Можно держать в руках</t>
    </r>
  </si>
  <si>
    <r>
      <t xml:space="preserve">Дым </t>
    </r>
    <r>
      <rPr>
        <sz val="11"/>
        <color rgb="FFFF0000"/>
        <rFont val="Calibri"/>
        <family val="2"/>
        <charset val="204"/>
        <scheme val="minor"/>
      </rPr>
      <t>фиолетовый</t>
    </r>
    <r>
      <rPr>
        <sz val="11"/>
        <color rgb="FF000000"/>
        <rFont val="Calibri"/>
        <family val="2"/>
        <charset val="204"/>
        <scheme val="minor"/>
      </rPr>
      <t xml:space="preserve"> 1,75" 30сек. h-115мм. </t>
    </r>
    <r>
      <rPr>
        <sz val="11"/>
        <color rgb="FFFF0000"/>
        <rFont val="Calibri"/>
        <family val="2"/>
        <charset val="204"/>
        <scheme val="minor"/>
      </rPr>
      <t>Можно держать в руках</t>
    </r>
  </si>
  <si>
    <r>
      <t xml:space="preserve">Дым </t>
    </r>
    <r>
      <rPr>
        <sz val="11"/>
        <color rgb="FFFF0000"/>
        <rFont val="Calibri"/>
        <family val="2"/>
        <charset val="204"/>
        <scheme val="minor"/>
      </rPr>
      <t>белый</t>
    </r>
    <r>
      <rPr>
        <sz val="11"/>
        <color rgb="FF000000"/>
        <rFont val="Calibri"/>
        <family val="2"/>
        <charset val="204"/>
        <scheme val="minor"/>
      </rPr>
      <t xml:space="preserve"> 1,75" 30сек. h-115мм. </t>
    </r>
    <r>
      <rPr>
        <sz val="11"/>
        <color rgb="FFFF0000"/>
        <rFont val="Calibri"/>
        <family val="2"/>
        <charset val="204"/>
        <scheme val="minor"/>
      </rPr>
      <t>Можно держать в руках</t>
    </r>
  </si>
  <si>
    <r>
      <t xml:space="preserve">Дым </t>
    </r>
    <r>
      <rPr>
        <sz val="11"/>
        <color rgb="FFFF0000"/>
        <rFont val="Calibri"/>
        <family val="2"/>
        <charset val="204"/>
        <scheme val="minor"/>
      </rPr>
      <t>черный</t>
    </r>
    <r>
      <rPr>
        <sz val="11"/>
        <color rgb="FF000000"/>
        <rFont val="Calibri"/>
        <family val="2"/>
        <charset val="204"/>
        <scheme val="minor"/>
      </rPr>
      <t xml:space="preserve"> 1,75" 30сек. h-115мм. </t>
    </r>
    <r>
      <rPr>
        <sz val="11"/>
        <color rgb="FFFF0000"/>
        <rFont val="Calibri"/>
        <family val="2"/>
        <charset val="204"/>
        <scheme val="minor"/>
      </rPr>
      <t>Можно держать в руках</t>
    </r>
  </si>
  <si>
    <r>
      <t xml:space="preserve">Дым mix 5 цветов 0,8" 60сек. h-125мм. </t>
    </r>
    <r>
      <rPr>
        <sz val="11"/>
        <color rgb="FFFF0000"/>
        <rFont val="Calibri"/>
        <family val="2"/>
        <charset val="204"/>
        <scheme val="minor"/>
      </rPr>
      <t>Можно держать в руках</t>
    </r>
  </si>
  <si>
    <r>
      <t xml:space="preserve">Дым mix 5 цветов 1" 60сек. h-220мм. </t>
    </r>
    <r>
      <rPr>
        <sz val="11"/>
        <color rgb="FFFF0000"/>
        <rFont val="Calibri"/>
        <family val="2"/>
        <charset val="204"/>
        <scheme val="minor"/>
      </rPr>
      <t>Можно держать в руках</t>
    </r>
  </si>
  <si>
    <r>
      <t xml:space="preserve">Дым </t>
    </r>
    <r>
      <rPr>
        <sz val="11"/>
        <color rgb="FFFF0000"/>
        <rFont val="Calibri"/>
        <family val="2"/>
        <charset val="204"/>
        <scheme val="minor"/>
      </rPr>
      <t>красный</t>
    </r>
    <r>
      <rPr>
        <sz val="11"/>
        <color rgb="FF000000"/>
        <rFont val="Calibri"/>
        <family val="2"/>
        <charset val="204"/>
        <scheme val="minor"/>
      </rPr>
      <t xml:space="preserve"> 1" 60сек. h-220мм. </t>
    </r>
    <r>
      <rPr>
        <sz val="11"/>
        <color rgb="FFFF0000"/>
        <rFont val="Calibri"/>
        <family val="2"/>
        <charset val="204"/>
        <scheme val="minor"/>
      </rPr>
      <t>Можно держать в руках</t>
    </r>
  </si>
  <si>
    <r>
      <t xml:space="preserve">Дым </t>
    </r>
    <r>
      <rPr>
        <sz val="11"/>
        <color rgb="FFFF0000"/>
        <rFont val="Calibri"/>
        <family val="2"/>
        <charset val="204"/>
        <scheme val="minor"/>
      </rPr>
      <t>синий</t>
    </r>
    <r>
      <rPr>
        <sz val="11"/>
        <color rgb="FF000000"/>
        <rFont val="Calibri"/>
        <family val="2"/>
        <charset val="204"/>
        <scheme val="minor"/>
      </rPr>
      <t xml:space="preserve"> 1" 60сек. h-220мм. </t>
    </r>
    <r>
      <rPr>
        <sz val="11"/>
        <color rgb="FFFF0000"/>
        <rFont val="Calibri"/>
        <family val="2"/>
        <charset val="204"/>
        <scheme val="minor"/>
      </rPr>
      <t>Можно держать в руках</t>
    </r>
  </si>
  <si>
    <r>
      <t xml:space="preserve">Дым </t>
    </r>
    <r>
      <rPr>
        <sz val="11"/>
        <color rgb="FFFF0000"/>
        <rFont val="Calibri"/>
        <family val="2"/>
        <charset val="204"/>
        <scheme val="minor"/>
      </rPr>
      <t>желтый</t>
    </r>
    <r>
      <rPr>
        <sz val="11"/>
        <color rgb="FF000000"/>
        <rFont val="Calibri"/>
        <family val="2"/>
        <charset val="204"/>
        <scheme val="minor"/>
      </rPr>
      <t xml:space="preserve"> 1" 60сек. h-220мм. </t>
    </r>
    <r>
      <rPr>
        <sz val="11"/>
        <color rgb="FFFF0000"/>
        <rFont val="Calibri"/>
        <family val="2"/>
        <charset val="204"/>
        <scheme val="minor"/>
      </rPr>
      <t>Можно держать в руках</t>
    </r>
  </si>
  <si>
    <r>
      <t xml:space="preserve">Дым </t>
    </r>
    <r>
      <rPr>
        <sz val="11"/>
        <color rgb="FFFF0000"/>
        <rFont val="Calibri"/>
        <family val="2"/>
        <charset val="204"/>
        <scheme val="minor"/>
      </rPr>
      <t>зеленый</t>
    </r>
    <r>
      <rPr>
        <sz val="11"/>
        <color rgb="FF000000"/>
        <rFont val="Calibri"/>
        <family val="2"/>
        <charset val="204"/>
        <scheme val="minor"/>
      </rPr>
      <t xml:space="preserve"> 1" 60сек. h-220мм. </t>
    </r>
    <r>
      <rPr>
        <sz val="11"/>
        <color rgb="FFFF0000"/>
        <rFont val="Calibri"/>
        <family val="2"/>
        <charset val="204"/>
        <scheme val="minor"/>
      </rPr>
      <t>Можно держать в руках</t>
    </r>
  </si>
  <si>
    <r>
      <t xml:space="preserve">Дым </t>
    </r>
    <r>
      <rPr>
        <sz val="11"/>
        <color rgb="FFFF0000"/>
        <rFont val="Calibri"/>
        <family val="2"/>
        <charset val="204"/>
        <scheme val="minor"/>
      </rPr>
      <t>оранжевый</t>
    </r>
    <r>
      <rPr>
        <sz val="11"/>
        <color rgb="FF000000"/>
        <rFont val="Calibri"/>
        <family val="2"/>
        <charset val="204"/>
        <scheme val="minor"/>
      </rPr>
      <t xml:space="preserve"> 1" 60сек. h-220мм. </t>
    </r>
    <r>
      <rPr>
        <sz val="11"/>
        <color rgb="FFFF0000"/>
        <rFont val="Calibri"/>
        <family val="2"/>
        <charset val="204"/>
        <scheme val="minor"/>
      </rPr>
      <t>Можно держать в руках</t>
    </r>
  </si>
  <si>
    <r>
      <t xml:space="preserve">Дым </t>
    </r>
    <r>
      <rPr>
        <sz val="11"/>
        <color rgb="FFFF0000"/>
        <rFont val="Calibri"/>
        <family val="2"/>
        <charset val="204"/>
        <scheme val="minor"/>
      </rPr>
      <t>фиолетовый</t>
    </r>
    <r>
      <rPr>
        <sz val="11"/>
        <color rgb="FF000000"/>
        <rFont val="Calibri"/>
        <family val="2"/>
        <charset val="204"/>
        <scheme val="minor"/>
      </rPr>
      <t xml:space="preserve"> 1" 60сек. h-220мм. </t>
    </r>
    <r>
      <rPr>
        <sz val="11"/>
        <color rgb="FFFF0000"/>
        <rFont val="Calibri"/>
        <family val="2"/>
        <charset val="204"/>
        <scheme val="minor"/>
      </rPr>
      <t>Можно держать в руках</t>
    </r>
  </si>
  <si>
    <r>
      <t xml:space="preserve">Дым </t>
    </r>
    <r>
      <rPr>
        <sz val="11"/>
        <color rgb="FFFF0000"/>
        <rFont val="Calibri"/>
        <family val="2"/>
        <charset val="204"/>
        <scheme val="minor"/>
      </rPr>
      <t>белый</t>
    </r>
    <r>
      <rPr>
        <sz val="11"/>
        <color rgb="FF000000"/>
        <rFont val="Calibri"/>
        <family val="2"/>
        <charset val="204"/>
        <scheme val="minor"/>
      </rPr>
      <t xml:space="preserve"> 1" 60сек. h-220мм. </t>
    </r>
    <r>
      <rPr>
        <sz val="11"/>
        <color rgb="FFFF0000"/>
        <rFont val="Calibri"/>
        <family val="2"/>
        <charset val="204"/>
        <scheme val="minor"/>
      </rPr>
      <t>Можно держать в руках</t>
    </r>
  </si>
  <si>
    <r>
      <t xml:space="preserve">Дым </t>
    </r>
    <r>
      <rPr>
        <sz val="11"/>
        <color rgb="FFFF0000"/>
        <rFont val="Calibri"/>
        <family val="2"/>
        <charset val="204"/>
        <scheme val="minor"/>
      </rPr>
      <t>черный</t>
    </r>
    <r>
      <rPr>
        <sz val="11"/>
        <color rgb="FF000000"/>
        <rFont val="Calibri"/>
        <family val="2"/>
        <charset val="204"/>
        <scheme val="minor"/>
      </rPr>
      <t xml:space="preserve"> 1" 60сек. h-220мм. </t>
    </r>
    <r>
      <rPr>
        <sz val="11"/>
        <color rgb="FFFF0000"/>
        <rFont val="Calibri"/>
        <family val="2"/>
        <charset val="204"/>
        <scheme val="minor"/>
      </rPr>
      <t>Можно держать в руках</t>
    </r>
  </si>
  <si>
    <r>
      <t xml:space="preserve">Дым </t>
    </r>
    <r>
      <rPr>
        <sz val="11"/>
        <color rgb="FFFF0000"/>
        <rFont val="Calibri"/>
        <family val="2"/>
        <charset val="204"/>
        <scheme val="minor"/>
      </rPr>
      <t>голубой</t>
    </r>
    <r>
      <rPr>
        <sz val="11"/>
        <color rgb="FF000000"/>
        <rFont val="Calibri"/>
        <family val="2"/>
        <charset val="204"/>
        <scheme val="minor"/>
      </rPr>
      <t xml:space="preserve"> 1" 60сек. h-220мм. </t>
    </r>
    <r>
      <rPr>
        <sz val="11"/>
        <color rgb="FFFF0000"/>
        <rFont val="Calibri"/>
        <family val="2"/>
        <charset val="204"/>
        <scheme val="minor"/>
      </rPr>
      <t>Можно держать в руках</t>
    </r>
  </si>
  <si>
    <r>
      <t xml:space="preserve">Дым </t>
    </r>
    <r>
      <rPr>
        <sz val="11"/>
        <color rgb="FFFF0000"/>
        <rFont val="Calibri"/>
        <family val="2"/>
        <charset val="204"/>
        <scheme val="minor"/>
      </rPr>
      <t>красно-коричневый</t>
    </r>
    <r>
      <rPr>
        <sz val="11"/>
        <color rgb="FF000000"/>
        <rFont val="Calibri"/>
        <family val="2"/>
        <charset val="204"/>
        <scheme val="minor"/>
      </rPr>
      <t xml:space="preserve"> 1" 60сек. h-220мм. </t>
    </r>
    <r>
      <rPr>
        <sz val="11"/>
        <color rgb="FFFF0000"/>
        <rFont val="Calibri"/>
        <family val="2"/>
        <charset val="204"/>
        <scheme val="minor"/>
      </rPr>
      <t>Можно держать в руках</t>
    </r>
  </si>
  <si>
    <r>
      <t xml:space="preserve">Дым красный 1,2" 60сек. h-170мм. </t>
    </r>
    <r>
      <rPr>
        <sz val="11"/>
        <color rgb="FFFF0000"/>
        <rFont val="Calibri"/>
        <family val="2"/>
        <charset val="204"/>
        <scheme val="minor"/>
      </rPr>
      <t>Можно держать в руках</t>
    </r>
  </si>
  <si>
    <r>
      <t xml:space="preserve">Дым голубой 1,2" 60сек. h-170мм. </t>
    </r>
    <r>
      <rPr>
        <sz val="11"/>
        <color rgb="FFFF0000"/>
        <rFont val="Calibri"/>
        <family val="2"/>
        <charset val="204"/>
        <scheme val="minor"/>
      </rPr>
      <t>Можно держать в руках</t>
    </r>
  </si>
  <si>
    <r>
      <t xml:space="preserve">Дым желтый 1,2" 60сек. h-170мм. </t>
    </r>
    <r>
      <rPr>
        <sz val="11"/>
        <color rgb="FFFF0000"/>
        <rFont val="Calibri"/>
        <family val="2"/>
        <charset val="204"/>
        <scheme val="minor"/>
      </rPr>
      <t>Можно держать в руках</t>
    </r>
  </si>
  <si>
    <r>
      <t xml:space="preserve">Дым зеленый 1,2" 60сек. h-170мм. </t>
    </r>
    <r>
      <rPr>
        <sz val="11"/>
        <color rgb="FFFF0000"/>
        <rFont val="Calibri"/>
        <family val="2"/>
        <charset val="204"/>
        <scheme val="minor"/>
      </rPr>
      <t>Можно держать в руках</t>
    </r>
  </si>
  <si>
    <r>
      <t xml:space="preserve">Дым оранжевый 1,2" 60сек. h-170мм. </t>
    </r>
    <r>
      <rPr>
        <sz val="11"/>
        <color rgb="FFFF0000"/>
        <rFont val="Calibri"/>
        <family val="2"/>
        <charset val="204"/>
        <scheme val="minor"/>
      </rPr>
      <t>Можно держать в руках</t>
    </r>
  </si>
  <si>
    <r>
      <t xml:space="preserve">Дым </t>
    </r>
    <r>
      <rPr>
        <sz val="11"/>
        <color rgb="FFFF0000"/>
        <rFont val="Calibri"/>
        <family val="2"/>
        <charset val="204"/>
        <scheme val="minor"/>
      </rPr>
      <t>фиолетовый</t>
    </r>
    <r>
      <rPr>
        <sz val="11"/>
        <color rgb="FF000000"/>
        <rFont val="Calibri"/>
        <family val="2"/>
        <charset val="204"/>
        <scheme val="minor"/>
      </rPr>
      <t xml:space="preserve"> 1,2" 60сек. h-170мм. </t>
    </r>
    <r>
      <rPr>
        <sz val="11"/>
        <color rgb="FFFF0000"/>
        <rFont val="Calibri"/>
        <family val="2"/>
        <charset val="204"/>
        <scheme val="minor"/>
      </rPr>
      <t>Можно держать в руках</t>
    </r>
  </si>
  <si>
    <r>
      <t xml:space="preserve">Дым </t>
    </r>
    <r>
      <rPr>
        <sz val="11"/>
        <color rgb="FFFF0000"/>
        <rFont val="Calibri"/>
        <family val="2"/>
        <charset val="204"/>
        <scheme val="minor"/>
      </rPr>
      <t>белый</t>
    </r>
    <r>
      <rPr>
        <sz val="11"/>
        <color rgb="FF000000"/>
        <rFont val="Calibri"/>
        <family val="2"/>
        <charset val="204"/>
        <scheme val="minor"/>
      </rPr>
      <t xml:space="preserve"> 1,2" 60сек. h-170мм. </t>
    </r>
    <r>
      <rPr>
        <sz val="11"/>
        <color rgb="FFFF0000"/>
        <rFont val="Calibri"/>
        <family val="2"/>
        <charset val="204"/>
        <scheme val="minor"/>
      </rPr>
      <t>Можно держать в руках</t>
    </r>
  </si>
  <si>
    <r>
      <t xml:space="preserve">Дым </t>
    </r>
    <r>
      <rPr>
        <sz val="11"/>
        <color rgb="FFFF0000"/>
        <rFont val="Calibri"/>
        <family val="2"/>
        <charset val="204"/>
        <scheme val="minor"/>
      </rPr>
      <t>черный</t>
    </r>
    <r>
      <rPr>
        <sz val="11"/>
        <color rgb="FF000000"/>
        <rFont val="Calibri"/>
        <family val="2"/>
        <charset val="204"/>
        <scheme val="minor"/>
      </rPr>
      <t xml:space="preserve"> 1,2" 60сек. h-170мм. </t>
    </r>
    <r>
      <rPr>
        <sz val="11"/>
        <color rgb="FFFF0000"/>
        <rFont val="Calibri"/>
        <family val="2"/>
        <charset val="204"/>
        <scheme val="minor"/>
      </rPr>
      <t>Можно держать в руках</t>
    </r>
  </si>
  <si>
    <r>
      <t xml:space="preserve">Дым </t>
    </r>
    <r>
      <rPr>
        <sz val="11"/>
        <color rgb="FFFF0000"/>
        <rFont val="Calibri"/>
        <family val="2"/>
        <charset val="204"/>
        <scheme val="minor"/>
      </rPr>
      <t>голубой</t>
    </r>
    <r>
      <rPr>
        <sz val="11"/>
        <color rgb="FF000000"/>
        <rFont val="Calibri"/>
        <family val="2"/>
        <charset val="204"/>
        <scheme val="minor"/>
      </rPr>
      <t xml:space="preserve"> 1,2" 60сек. h-170мм. </t>
    </r>
    <r>
      <rPr>
        <sz val="11"/>
        <color rgb="FFFF0000"/>
        <rFont val="Calibri"/>
        <family val="2"/>
        <charset val="204"/>
        <scheme val="minor"/>
      </rPr>
      <t>Можно держать в руках</t>
    </r>
  </si>
  <si>
    <r>
      <t xml:space="preserve">Дым </t>
    </r>
    <r>
      <rPr>
        <sz val="11"/>
        <color rgb="FFFF0000"/>
        <rFont val="Calibri"/>
        <family val="2"/>
        <charset val="204"/>
        <scheme val="minor"/>
      </rPr>
      <t>красно-коричневый</t>
    </r>
    <r>
      <rPr>
        <sz val="11"/>
        <color rgb="FF000000"/>
        <rFont val="Calibri"/>
        <family val="2"/>
        <charset val="204"/>
        <scheme val="minor"/>
      </rPr>
      <t xml:space="preserve"> 1,2" 60сек. h-170мм. </t>
    </r>
    <r>
      <rPr>
        <sz val="11"/>
        <color rgb="FFFF0000"/>
        <rFont val="Calibri"/>
        <family val="2"/>
        <charset val="204"/>
        <scheme val="minor"/>
      </rPr>
      <t>Можно держать в руках</t>
    </r>
  </si>
  <si>
    <t>Батарея салютов 1,2" 200 выстр.</t>
  </si>
  <si>
    <t>Батарея салютов 1,2" 250 выстр.</t>
  </si>
  <si>
    <t>Батарея салютов 1,2" 300 выстр.</t>
  </si>
  <si>
    <t>Батарея салютов 1,2" 16 выстр. h-225мм.</t>
  </si>
  <si>
    <t>Батарея салютов 1,2" 16 выстр. h-150мм.</t>
  </si>
  <si>
    <t>Батарея салютов 1,2" 36 выстр. h-225мм.</t>
  </si>
  <si>
    <t>Батарея салютов 0,8" 36 выстр. 4 эффекта h-130мм.</t>
  </si>
  <si>
    <t>Римская свеча 2" 8 выстр. - A</t>
  </si>
  <si>
    <t>Римская свеча 2" 8 выстр. - B</t>
  </si>
  <si>
    <t>Римская свеча 2" 8 выстр. - C</t>
  </si>
  <si>
    <t>4/45/2</t>
  </si>
  <si>
    <r>
      <t xml:space="preserve">Дым </t>
    </r>
    <r>
      <rPr>
        <sz val="11"/>
        <color rgb="FFFF0000"/>
        <rFont val="Calibri"/>
        <family val="2"/>
        <charset val="204"/>
        <scheme val="minor"/>
      </rPr>
      <t>малиновый</t>
    </r>
    <r>
      <rPr>
        <sz val="11"/>
        <color rgb="FF000000"/>
        <rFont val="Calibri"/>
        <family val="2"/>
        <charset val="204"/>
        <scheme val="minor"/>
      </rPr>
      <t xml:space="preserve"> 1,2" 60сек. h-170мм. </t>
    </r>
    <r>
      <rPr>
        <sz val="11"/>
        <color rgb="FFFF0000"/>
        <rFont val="Calibri"/>
        <family val="2"/>
        <charset val="204"/>
        <scheme val="minor"/>
      </rPr>
      <t>Можно держать в руках</t>
    </r>
  </si>
  <si>
    <r>
      <t xml:space="preserve">Дым </t>
    </r>
    <r>
      <rPr>
        <sz val="11"/>
        <color rgb="FFFF0000"/>
        <rFont val="Calibri"/>
        <family val="2"/>
        <charset val="204"/>
        <scheme val="minor"/>
      </rPr>
      <t>малиновый</t>
    </r>
    <r>
      <rPr>
        <sz val="11"/>
        <color rgb="FF000000"/>
        <rFont val="Calibri"/>
        <family val="2"/>
        <charset val="204"/>
        <scheme val="minor"/>
      </rPr>
      <t xml:space="preserve"> 1" 60сек. h-220мм. </t>
    </r>
    <r>
      <rPr>
        <sz val="11"/>
        <color rgb="FFFF0000"/>
        <rFont val="Calibri"/>
        <family val="2"/>
        <charset val="204"/>
        <scheme val="minor"/>
      </rPr>
      <t>Можно держать в руках</t>
    </r>
  </si>
  <si>
    <t>100</t>
  </si>
  <si>
    <t>16</t>
  </si>
  <si>
    <t>12</t>
  </si>
  <si>
    <t>16/1</t>
  </si>
  <si>
    <r>
      <t xml:space="preserve">Фальшфейер пламя </t>
    </r>
    <r>
      <rPr>
        <sz val="11"/>
        <color rgb="FFFF0000"/>
        <rFont val="Calibri"/>
        <family val="2"/>
        <charset val="204"/>
        <scheme val="minor"/>
      </rPr>
      <t>зеленого</t>
    </r>
    <r>
      <rPr>
        <sz val="11"/>
        <color rgb="FF000000"/>
        <rFont val="Calibri"/>
        <family val="2"/>
        <charset val="204"/>
        <scheme val="minor"/>
      </rPr>
      <t xml:space="preserve"> цвета 100сек.</t>
    </r>
  </si>
  <si>
    <r>
      <t xml:space="preserve">Фальшфейер пламя </t>
    </r>
    <r>
      <rPr>
        <sz val="11"/>
        <color rgb="FFFF0000"/>
        <rFont val="Calibri"/>
        <family val="2"/>
        <charset val="204"/>
        <scheme val="minor"/>
      </rPr>
      <t>желтого</t>
    </r>
    <r>
      <rPr>
        <sz val="11"/>
        <color rgb="FF000000"/>
        <rFont val="Calibri"/>
        <family val="2"/>
        <charset val="204"/>
        <scheme val="minor"/>
      </rPr>
      <t xml:space="preserve"> цвета 100сек.</t>
    </r>
  </si>
  <si>
    <r>
      <t xml:space="preserve">Фальшфейер пламя </t>
    </r>
    <r>
      <rPr>
        <sz val="11"/>
        <color rgb="FFFF0000"/>
        <rFont val="Calibri"/>
        <family val="2"/>
        <charset val="204"/>
        <scheme val="minor"/>
      </rPr>
      <t>синего</t>
    </r>
    <r>
      <rPr>
        <sz val="11"/>
        <color rgb="FF000000"/>
        <rFont val="Calibri"/>
        <family val="2"/>
        <charset val="204"/>
        <scheme val="minor"/>
      </rPr>
      <t xml:space="preserve"> цвета 100сек.</t>
    </r>
  </si>
  <si>
    <r>
      <t xml:space="preserve">Фальшфейер пламя </t>
    </r>
    <r>
      <rPr>
        <sz val="11"/>
        <color rgb="FFFF0000"/>
        <rFont val="Calibri"/>
        <family val="2"/>
        <charset val="204"/>
        <scheme val="minor"/>
      </rPr>
      <t>красного</t>
    </r>
    <r>
      <rPr>
        <sz val="11"/>
        <color rgb="FF000000"/>
        <rFont val="Calibri"/>
        <family val="2"/>
        <charset val="204"/>
        <scheme val="minor"/>
      </rPr>
      <t xml:space="preserve"> цвета 100сек.</t>
    </r>
  </si>
  <si>
    <r>
      <t xml:space="preserve">Фальшфейер пламя </t>
    </r>
    <r>
      <rPr>
        <sz val="11"/>
        <color rgb="FFFF0000"/>
        <rFont val="Calibri"/>
        <family val="2"/>
        <charset val="204"/>
        <scheme val="minor"/>
      </rPr>
      <t>красного</t>
    </r>
    <r>
      <rPr>
        <sz val="11"/>
        <color rgb="FF000000"/>
        <rFont val="Calibri"/>
        <family val="2"/>
        <charset val="204"/>
        <scheme val="minor"/>
      </rPr>
      <t xml:space="preserve"> цвета 45сек.</t>
    </r>
  </si>
  <si>
    <t>Тортовые свечи 10см.</t>
  </si>
  <si>
    <t>Бенгальские огни 21см.</t>
  </si>
  <si>
    <t>Бенгальские огни 40см.</t>
  </si>
  <si>
    <r>
      <t xml:space="preserve">Батарея салютов 0,8" 11 выстр. 2 эффекта + </t>
    </r>
    <r>
      <rPr>
        <sz val="11"/>
        <color indexed="10"/>
        <rFont val="Calibri"/>
        <family val="2"/>
        <charset val="204"/>
      </rPr>
      <t>ФОНТАН</t>
    </r>
    <r>
      <rPr>
        <sz val="11"/>
        <color theme="1"/>
        <rFont val="Calibri"/>
        <family val="2"/>
        <charset val="204"/>
        <scheme val="minor"/>
      </rPr>
      <t xml:space="preserve"> h-125мм.</t>
    </r>
  </si>
  <si>
    <r>
      <t xml:space="preserve">Батарея салютов 0,8" 106 выстр. 8 эффектов + </t>
    </r>
    <r>
      <rPr>
        <sz val="11"/>
        <color indexed="10"/>
        <rFont val="Calibri"/>
        <family val="2"/>
        <charset val="204"/>
      </rPr>
      <t>ВЕЕР V / Z</t>
    </r>
    <r>
      <rPr>
        <sz val="11"/>
        <color theme="1"/>
        <rFont val="Calibri"/>
        <family val="2"/>
        <charset val="204"/>
        <scheme val="minor"/>
      </rPr>
      <t xml:space="preserve"> h-120мм.</t>
    </r>
  </si>
  <si>
    <r>
      <t xml:space="preserve">Батарея салютов 0,8" 120 выстр. 8 эффектов + </t>
    </r>
    <r>
      <rPr>
        <sz val="11"/>
        <color indexed="10"/>
        <rFont val="Calibri"/>
        <family val="2"/>
        <charset val="204"/>
      </rPr>
      <t>ВЕЕР V / Z</t>
    </r>
    <r>
      <rPr>
        <sz val="11"/>
        <color theme="1"/>
        <rFont val="Calibri"/>
        <family val="2"/>
        <charset val="204"/>
        <scheme val="minor"/>
      </rPr>
      <t xml:space="preserve"> h-120мм.</t>
    </r>
  </si>
  <si>
    <r>
      <t xml:space="preserve">Батарея салютов 0,8" 128 выстр. 9 эффектов + </t>
    </r>
    <r>
      <rPr>
        <sz val="11"/>
        <color indexed="10"/>
        <rFont val="Calibri"/>
        <family val="2"/>
        <charset val="204"/>
      </rPr>
      <t>ВЕЕР W</t>
    </r>
    <r>
      <rPr>
        <sz val="11"/>
        <color theme="1"/>
        <rFont val="Calibri"/>
        <family val="2"/>
        <charset val="204"/>
        <scheme val="minor"/>
      </rPr>
      <t xml:space="preserve"> h-150мм.</t>
    </r>
  </si>
  <si>
    <r>
      <t xml:space="preserve">Батарея салютов 0,8" 150 выстр. 12 эффектов + </t>
    </r>
    <r>
      <rPr>
        <sz val="11"/>
        <color indexed="10"/>
        <rFont val="Calibri"/>
        <family val="2"/>
        <charset val="204"/>
      </rPr>
      <t>ВЕЕР W</t>
    </r>
    <r>
      <rPr>
        <sz val="11"/>
        <color theme="1"/>
        <rFont val="Calibri"/>
        <family val="2"/>
        <charset val="204"/>
        <scheme val="minor"/>
      </rPr>
      <t xml:space="preserve"> h-150мм.</t>
    </r>
  </si>
  <si>
    <r>
      <t xml:space="preserve">Батарея салютов 0,8" 200 выстр. 11 эффектов </t>
    </r>
    <r>
      <rPr>
        <sz val="11"/>
        <color indexed="10"/>
        <rFont val="Calibri"/>
        <family val="2"/>
        <charset val="204"/>
      </rPr>
      <t>СВИСТ</t>
    </r>
    <r>
      <rPr>
        <sz val="11"/>
        <color theme="1"/>
        <rFont val="Calibri"/>
        <family val="2"/>
        <charset val="204"/>
        <scheme val="minor"/>
      </rPr>
      <t xml:space="preserve"> h-120мм.</t>
    </r>
  </si>
  <si>
    <r>
      <t xml:space="preserve">Батарея салютов 1" 7 выстр. 2 эффекта + </t>
    </r>
    <r>
      <rPr>
        <sz val="11"/>
        <color indexed="10"/>
        <rFont val="Calibri"/>
        <family val="2"/>
        <charset val="204"/>
      </rPr>
      <t>ФОНТАН</t>
    </r>
    <r>
      <rPr>
        <sz val="11"/>
        <color theme="1"/>
        <rFont val="Calibri"/>
        <family val="2"/>
        <charset val="204"/>
        <scheme val="minor"/>
      </rPr>
      <t xml:space="preserve"> h-150мм.</t>
    </r>
  </si>
  <si>
    <r>
      <t xml:space="preserve">Батарея салютов 1" 52 выстр. 5 эффектов + </t>
    </r>
    <r>
      <rPr>
        <sz val="11"/>
        <color indexed="10"/>
        <rFont val="Calibri"/>
        <family val="2"/>
        <charset val="204"/>
      </rPr>
      <t>ВЕЕРА W / Z / V</t>
    </r>
    <r>
      <rPr>
        <sz val="11"/>
        <color theme="1"/>
        <rFont val="Calibri"/>
        <family val="2"/>
        <charset val="204"/>
        <scheme val="minor"/>
      </rPr>
      <t xml:space="preserve"> h-175мм.</t>
    </r>
  </si>
  <si>
    <r>
      <t xml:space="preserve">Батарея салютов 1,2" 13 выстр. 4 эффекта + </t>
    </r>
    <r>
      <rPr>
        <sz val="11"/>
        <color indexed="10"/>
        <rFont val="Calibri"/>
        <family val="2"/>
        <charset val="204"/>
      </rPr>
      <t>ФОНТАН</t>
    </r>
    <r>
      <rPr>
        <sz val="11"/>
        <color theme="1"/>
        <rFont val="Calibri"/>
        <family val="2"/>
        <charset val="204"/>
        <scheme val="minor"/>
      </rPr>
      <t xml:space="preserve"> h-225мм.</t>
    </r>
  </si>
  <si>
    <r>
      <t xml:space="preserve">Батарея салютов 1,2" 19 выстр. 5 эффектов + </t>
    </r>
    <r>
      <rPr>
        <sz val="11"/>
        <color indexed="10"/>
        <rFont val="Calibri"/>
        <family val="2"/>
        <charset val="204"/>
      </rPr>
      <t>ФОНТАН</t>
    </r>
    <r>
      <rPr>
        <sz val="11"/>
        <color theme="1"/>
        <rFont val="Calibri"/>
        <family val="2"/>
        <charset val="204"/>
        <scheme val="minor"/>
      </rPr>
      <t xml:space="preserve"> h-225мм.</t>
    </r>
  </si>
  <si>
    <r>
      <t xml:space="preserve">Батарея салютов 1,2" 19 выстр. 5 эффектов </t>
    </r>
    <r>
      <rPr>
        <sz val="11"/>
        <color indexed="10"/>
        <rFont val="Calibri"/>
        <family val="2"/>
        <charset val="204"/>
      </rPr>
      <t>СВИСТ</t>
    </r>
    <r>
      <rPr>
        <sz val="11"/>
        <color theme="1"/>
        <rFont val="Calibri"/>
        <family val="2"/>
        <charset val="204"/>
        <scheme val="minor"/>
      </rPr>
      <t xml:space="preserve"> h-225мм.</t>
    </r>
  </si>
  <si>
    <r>
      <t xml:space="preserve">Батарея салютов 1,2" 19 выстр. 5 эффектов + </t>
    </r>
    <r>
      <rPr>
        <sz val="11"/>
        <color indexed="10"/>
        <rFont val="Calibri"/>
        <family val="2"/>
        <charset val="204"/>
      </rPr>
      <t>НИЖНИЙ ЯРУС</t>
    </r>
    <r>
      <rPr>
        <sz val="11"/>
        <color theme="1"/>
        <rFont val="Calibri"/>
        <family val="2"/>
        <charset val="204"/>
        <scheme val="minor"/>
      </rPr>
      <t xml:space="preserve"> h-225мм.</t>
    </r>
  </si>
  <si>
    <r>
      <t xml:space="preserve">Батарея салютов 1,2" 19 выстр. 5 эффектов + </t>
    </r>
    <r>
      <rPr>
        <sz val="11"/>
        <color indexed="10"/>
        <rFont val="Calibri"/>
        <family val="2"/>
        <charset val="204"/>
      </rPr>
      <t>ФОНТАН</t>
    </r>
    <r>
      <rPr>
        <sz val="11"/>
        <color theme="1"/>
        <rFont val="Calibri"/>
        <family val="2"/>
        <charset val="204"/>
        <scheme val="minor"/>
      </rPr>
      <t xml:space="preserve"> h-175мм.</t>
    </r>
  </si>
  <si>
    <r>
      <t xml:space="preserve">Батарея салютов 1,2" 19 выстр. 5 эффектов + </t>
    </r>
    <r>
      <rPr>
        <sz val="11"/>
        <color indexed="10"/>
        <rFont val="Calibri"/>
        <family val="2"/>
        <charset val="204"/>
      </rPr>
      <t>ВЕЕР W</t>
    </r>
    <r>
      <rPr>
        <sz val="11"/>
        <color theme="1"/>
        <rFont val="Calibri"/>
        <family val="2"/>
        <charset val="204"/>
        <scheme val="minor"/>
      </rPr>
      <t xml:space="preserve"> h-175мм.</t>
    </r>
  </si>
  <si>
    <r>
      <t xml:space="preserve">Батарея салютов 1,2" 25 выстр. 4 эффекта + </t>
    </r>
    <r>
      <rPr>
        <sz val="11"/>
        <color indexed="10"/>
        <rFont val="Calibri"/>
        <family val="2"/>
        <charset val="204"/>
      </rPr>
      <t>НИЖНИЙ ЯРУС</t>
    </r>
    <r>
      <rPr>
        <sz val="11"/>
        <color theme="1"/>
        <rFont val="Calibri"/>
        <family val="2"/>
        <charset val="204"/>
        <scheme val="minor"/>
      </rPr>
      <t xml:space="preserve"> h-225мм.</t>
    </r>
  </si>
  <si>
    <r>
      <t xml:space="preserve">Батарея салютов 1,2" 40 выстр. 5 эффектов + </t>
    </r>
    <r>
      <rPr>
        <sz val="11"/>
        <color indexed="10"/>
        <rFont val="Calibri"/>
        <family val="2"/>
        <charset val="204"/>
      </rPr>
      <t>ВЕЕР W</t>
    </r>
    <r>
      <rPr>
        <sz val="11"/>
        <color theme="1"/>
        <rFont val="Calibri"/>
        <family val="2"/>
        <charset val="204"/>
        <scheme val="minor"/>
      </rPr>
      <t xml:space="preserve"> h-225мм.</t>
    </r>
  </si>
  <si>
    <r>
      <t xml:space="preserve">Батарея салютов 1,2" 54 выстр. 5 эффектов + </t>
    </r>
    <r>
      <rPr>
        <sz val="11"/>
        <color indexed="10"/>
        <rFont val="Calibri"/>
        <family val="2"/>
        <charset val="204"/>
      </rPr>
      <t>НИЖНИЙ ЯРУС</t>
    </r>
    <r>
      <rPr>
        <sz val="11"/>
        <color theme="1"/>
        <rFont val="Calibri"/>
        <family val="2"/>
        <charset val="204"/>
        <scheme val="minor"/>
      </rPr>
      <t xml:space="preserve"> h-225мм.</t>
    </r>
  </si>
  <si>
    <r>
      <t xml:space="preserve">Батарея салютов 0,8”-1” 55 выстр. 10 эффектов </t>
    </r>
    <r>
      <rPr>
        <sz val="11"/>
        <color indexed="10"/>
        <rFont val="Calibri"/>
        <family val="2"/>
        <charset val="204"/>
      </rPr>
      <t>СВИСТ</t>
    </r>
    <r>
      <rPr>
        <sz val="11"/>
        <color theme="1"/>
        <rFont val="Calibri"/>
        <family val="2"/>
        <charset val="204"/>
        <scheme val="minor"/>
      </rPr>
      <t xml:space="preserve"> + </t>
    </r>
    <r>
      <rPr>
        <sz val="11"/>
        <color indexed="10"/>
        <rFont val="Calibri"/>
        <family val="2"/>
        <charset val="204"/>
      </rPr>
      <t>ВЕЕР W</t>
    </r>
    <r>
      <rPr>
        <sz val="11"/>
        <color theme="1"/>
        <rFont val="Calibri"/>
        <family val="2"/>
        <charset val="204"/>
        <scheme val="minor"/>
      </rPr>
      <t xml:space="preserve"> h-150мм.</t>
    </r>
  </si>
  <si>
    <r>
      <t xml:space="preserve">Батарея салютов 1”-1,2” 60 выстр. 7 эффектов + </t>
    </r>
    <r>
      <rPr>
        <sz val="11"/>
        <color indexed="10"/>
        <rFont val="Calibri"/>
        <family val="2"/>
        <charset val="204"/>
      </rPr>
      <t>ВЕЕР V</t>
    </r>
    <r>
      <rPr>
        <sz val="11"/>
        <color theme="1"/>
        <rFont val="Calibri"/>
        <family val="2"/>
        <charset val="204"/>
        <scheme val="minor"/>
      </rPr>
      <t xml:space="preserve"> h-175мм.</t>
    </r>
  </si>
  <si>
    <r>
      <t xml:space="preserve">Батарея салютов 0,8"-1”-1,2” 68 выстр. 8 эффектов + </t>
    </r>
    <r>
      <rPr>
        <sz val="11"/>
        <color indexed="10"/>
        <rFont val="Calibri"/>
        <family val="2"/>
        <charset val="204"/>
      </rPr>
      <t>ВЕЕР W</t>
    </r>
    <r>
      <rPr>
        <sz val="11"/>
        <color theme="1"/>
        <rFont val="Calibri"/>
        <family val="2"/>
        <charset val="204"/>
        <scheme val="minor"/>
      </rPr>
      <t xml:space="preserve"> h-175мм.</t>
    </r>
  </si>
  <si>
    <r>
      <t xml:space="preserve">Батарея салютов 0,8"-1”-1,2” 76 выстр. 7 эффектов + </t>
    </r>
    <r>
      <rPr>
        <sz val="11"/>
        <color indexed="10"/>
        <rFont val="Calibri"/>
        <family val="2"/>
        <charset val="204"/>
      </rPr>
      <t>ВЕЕР W</t>
    </r>
    <r>
      <rPr>
        <sz val="11"/>
        <color theme="1"/>
        <rFont val="Calibri"/>
        <family val="2"/>
        <charset val="204"/>
        <scheme val="minor"/>
      </rPr>
      <t xml:space="preserve"> h-150мм.</t>
    </r>
  </si>
  <si>
    <r>
      <t xml:space="preserve">Батарея салютов 0,8"-1”-1,2” 88 выстр. 7 эффектов + </t>
    </r>
    <r>
      <rPr>
        <sz val="11"/>
        <color indexed="10"/>
        <rFont val="Calibri"/>
        <family val="2"/>
        <charset val="204"/>
      </rPr>
      <t>ВЕЕР W</t>
    </r>
    <r>
      <rPr>
        <sz val="11"/>
        <color theme="1"/>
        <rFont val="Calibri"/>
        <family val="2"/>
        <charset val="204"/>
        <scheme val="minor"/>
      </rPr>
      <t xml:space="preserve"> h-170мм.</t>
    </r>
  </si>
  <si>
    <r>
      <t xml:space="preserve">Батарея салютов 0,8"-1”-1,2” 120 выстр. 13 эффектов + </t>
    </r>
    <r>
      <rPr>
        <sz val="11"/>
        <color indexed="10"/>
        <rFont val="Calibri"/>
        <family val="2"/>
        <charset val="204"/>
      </rPr>
      <t>ВЕЕР V / W</t>
    </r>
    <r>
      <rPr>
        <sz val="11"/>
        <color theme="1"/>
        <rFont val="Calibri"/>
        <family val="2"/>
        <charset val="204"/>
        <scheme val="minor"/>
      </rPr>
      <t xml:space="preserve"> h-225мм.</t>
    </r>
  </si>
  <si>
    <t>Фонтан 35 сек. h-200мм.</t>
  </si>
  <si>
    <t>Фонтан 120 сек. h-170мм.</t>
  </si>
  <si>
    <t>Фонтан 40 сек. h-160мм.</t>
  </si>
  <si>
    <t>Фонтан 35 сек. h-120мм.</t>
  </si>
  <si>
    <t>Бенгальские огни</t>
  </si>
  <si>
    <t>Фасовка</t>
  </si>
  <si>
    <t>ДЫМЫ СКИДКА %</t>
  </si>
  <si>
    <t>MC146</t>
  </si>
  <si>
    <t>MC147</t>
  </si>
  <si>
    <t>MC148</t>
  </si>
  <si>
    <t>Вес</t>
  </si>
  <si>
    <t>Объем</t>
  </si>
  <si>
    <t>ИТОГО Вес</t>
  </si>
  <si>
    <t>ИТОГО объем</t>
  </si>
  <si>
    <t>Пневмохлопушка 60 см. КОНФЕТТИ: наполнение - прямоугольники - 100% двухсторонняя фольга, 10х20 мм, цвет - золото</t>
  </si>
  <si>
    <t>Пневмохлопушка 30 см. МИККИ МАУС: наполнение - 100% двусторонняя бумага, 25х50 мм.</t>
  </si>
  <si>
    <t>14/10/10</t>
  </si>
  <si>
    <t>4/30/6</t>
  </si>
  <si>
    <t>Батарея салютов 0,6" 100 выстр.</t>
  </si>
  <si>
    <t>Батарея салютов 0,6" 50 выстр.</t>
  </si>
  <si>
    <t>Батарея салютов 0,6" 36 выстр.</t>
  </si>
  <si>
    <t>Батарея салютов 0,6" 25 выстр.</t>
  </si>
  <si>
    <t>288</t>
  </si>
  <si>
    <t>150</t>
  </si>
  <si>
    <t>24/12/10</t>
  </si>
  <si>
    <t>24/12/8</t>
  </si>
  <si>
    <t>10/10/5</t>
  </si>
  <si>
    <t>150/2</t>
  </si>
  <si>
    <t>А80</t>
  </si>
  <si>
    <t>Пневмохлопушка пиротехническая</t>
  </si>
  <si>
    <t>510/1</t>
  </si>
  <si>
    <t>0995</t>
  </si>
  <si>
    <t>MC149</t>
  </si>
  <si>
    <t>MF-006</t>
  </si>
  <si>
    <t>GP550</t>
  </si>
  <si>
    <t>MC100</t>
  </si>
  <si>
    <t>MC112</t>
  </si>
  <si>
    <t>GWM6122</t>
  </si>
  <si>
    <t>Заказ</t>
  </si>
  <si>
    <t>GP468</t>
  </si>
  <si>
    <t>GP514</t>
  </si>
  <si>
    <t>GWM5049</t>
  </si>
  <si>
    <t>MC160</t>
  </si>
  <si>
    <t>БАТАРЕИ САЛЮТОВ 1,2" 200-300 ВЫСТРЕЛОВ</t>
  </si>
  <si>
    <t>БАТАРЕИ САЛЮТОВ "МУЛЬТИКИ 2019"</t>
  </si>
  <si>
    <t>БАТАРЕИ САЛЮТОВ "МУЛЬТИКИ" 0,8"</t>
  </si>
  <si>
    <t>БАТАРЕИ САЛЮТОВ "МУЛЬТИКИ" 1"</t>
  </si>
  <si>
    <t>БАТАРЕИ САЛЮТОВ "МУЛЬТИКИ" 1,2"</t>
  </si>
  <si>
    <t>M0801</t>
  </si>
  <si>
    <t>M0811</t>
  </si>
  <si>
    <t>M0812</t>
  </si>
  <si>
    <t>M0813</t>
  </si>
  <si>
    <t>M0841</t>
  </si>
  <si>
    <t>M0851</t>
  </si>
  <si>
    <t>M0861</t>
  </si>
  <si>
    <t>M0871</t>
  </si>
  <si>
    <t>M0881</t>
  </si>
  <si>
    <t>M1001</t>
  </si>
  <si>
    <t>M1002</t>
  </si>
  <si>
    <t>M1011</t>
  </si>
  <si>
    <t>M1031</t>
  </si>
  <si>
    <t>M1041</t>
  </si>
  <si>
    <t>M1042</t>
  </si>
  <si>
    <t>M1051</t>
  </si>
  <si>
    <t>M1061</t>
  </si>
  <si>
    <t>M1071</t>
  </si>
  <si>
    <t>M1081</t>
  </si>
  <si>
    <t>M1221</t>
  </si>
  <si>
    <t>M1222</t>
  </si>
  <si>
    <t>M1223</t>
  </si>
  <si>
    <t>M1251</t>
  </si>
  <si>
    <t>M1252</t>
  </si>
  <si>
    <t>M1253</t>
  </si>
  <si>
    <t>M1254</t>
  </si>
  <si>
    <t>M1255</t>
  </si>
  <si>
    <t>M1261</t>
  </si>
  <si>
    <t>M1271</t>
  </si>
  <si>
    <t>M1281</t>
  </si>
  <si>
    <t>M12100</t>
  </si>
  <si>
    <t>M12120</t>
  </si>
  <si>
    <t>МС145</t>
  </si>
  <si>
    <t>MC161</t>
  </si>
  <si>
    <t>МС120</t>
  </si>
  <si>
    <t>МС121</t>
  </si>
  <si>
    <t>МС125</t>
  </si>
  <si>
    <t>MC128</t>
  </si>
  <si>
    <t>MC152</t>
  </si>
  <si>
    <t>W505A/B</t>
  </si>
  <si>
    <t>ХЛОПУШКА ПИРОТЕХНИЧЕСКАЯ</t>
  </si>
  <si>
    <t>MF-001</t>
  </si>
  <si>
    <t>MF-002</t>
  </si>
  <si>
    <t>MF-003</t>
  </si>
  <si>
    <t>MF-004</t>
  </si>
  <si>
    <t>MF-005</t>
  </si>
  <si>
    <t>GP-262</t>
  </si>
  <si>
    <t>GW0819-10</t>
  </si>
  <si>
    <t>MF-008</t>
  </si>
  <si>
    <t>СТРОБОСКОПЫ</t>
  </si>
  <si>
    <t>T-6237</t>
  </si>
  <si>
    <t>T-6242</t>
  </si>
  <si>
    <t>T-6244</t>
  </si>
  <si>
    <t>T-6246</t>
  </si>
  <si>
    <t>SF-395</t>
  </si>
  <si>
    <t>SF-390</t>
  </si>
  <si>
    <t>GWL-0010</t>
  </si>
  <si>
    <t>GWL-0009</t>
  </si>
  <si>
    <t>SF-398A</t>
  </si>
  <si>
    <t>SF-396</t>
  </si>
  <si>
    <t>GWL-0012В</t>
  </si>
  <si>
    <t>GWL-0013-6A</t>
  </si>
  <si>
    <t>GWL-0013-10А</t>
  </si>
  <si>
    <t>SF-399A</t>
  </si>
  <si>
    <t>Упаковка</t>
  </si>
  <si>
    <t>!!!</t>
  </si>
  <si>
    <t>Летающий фейерверк - Циркоблица</t>
  </si>
  <si>
    <t>Летающий фейерверк - Цироблица маленькая</t>
  </si>
  <si>
    <t>Летающий фейерверк - Самолётик (летающая вертушка)</t>
  </si>
  <si>
    <t>Летающий фейерверк - Супер бабочка</t>
  </si>
  <si>
    <t>Римская свеча 0,8" 5 выстр.</t>
  </si>
  <si>
    <t>Римская свеча 1" 5 выстр.</t>
  </si>
  <si>
    <t>4/30/4</t>
  </si>
  <si>
    <t>Батарея салютов 0,8" 16 выстр.</t>
  </si>
  <si>
    <t>Батарея салютов 0,8" 36 выстр</t>
  </si>
  <si>
    <t>Батарея салютов 0,8" 49 выстр</t>
  </si>
  <si>
    <t>Батарея салютов 1" 25 выстр.</t>
  </si>
  <si>
    <t>Батарея салютов 1" 36 выстр.</t>
  </si>
  <si>
    <t>Батарея салютов 1" 19 выстр.</t>
  </si>
  <si>
    <t>Батарея салютов 1,2" 36 выстр.</t>
  </si>
  <si>
    <t>Батарея салютов 0,8" 25 выстр.</t>
  </si>
  <si>
    <t>Батарея салютов 1" 25 выстр</t>
  </si>
  <si>
    <t>Батарея салютов 1" 42 выстр.</t>
  </si>
  <si>
    <t>Батарея салютов 0,8”-1,2” 62 выстр.</t>
  </si>
  <si>
    <t>Батарея салютов 0,8"-1”-1,2” 100 выстр.</t>
  </si>
  <si>
    <t>Батарея салютов 0,8"-1”-1,2” 150 выстр.</t>
  </si>
  <si>
    <t>K0201</t>
  </si>
  <si>
    <t>Р2000</t>
  </si>
  <si>
    <t>ART. 211</t>
  </si>
  <si>
    <t>MF-0289</t>
  </si>
  <si>
    <t>0996</t>
  </si>
  <si>
    <t>0997</t>
  </si>
  <si>
    <t>SB-19-02*</t>
  </si>
  <si>
    <t>SB-36-02*</t>
  </si>
  <si>
    <t>SB-49-02*</t>
  </si>
  <si>
    <t>SB-120-01*</t>
  </si>
  <si>
    <t>GW218-93</t>
  </si>
  <si>
    <t>GW218-94</t>
  </si>
  <si>
    <t>МС135</t>
  </si>
  <si>
    <t>МС134</t>
  </si>
  <si>
    <t>МС127</t>
  </si>
  <si>
    <t>МС138</t>
  </si>
  <si>
    <t>МС133</t>
  </si>
  <si>
    <t>GW218-76</t>
  </si>
  <si>
    <t>GW218-74</t>
  </si>
  <si>
    <t>МС117</t>
  </si>
  <si>
    <t>МС136</t>
  </si>
  <si>
    <t>МС116</t>
  </si>
  <si>
    <t>MC099</t>
  </si>
  <si>
    <t>GWM6362</t>
  </si>
  <si>
    <t>GWM5038</t>
  </si>
  <si>
    <t>GWM6491</t>
  </si>
  <si>
    <t>GWM6121</t>
  </si>
  <si>
    <t>MС201</t>
  </si>
  <si>
    <t>MС250</t>
  </si>
  <si>
    <t>MС251</t>
  </si>
  <si>
    <t>MС301</t>
  </si>
  <si>
    <t>МС150-25А</t>
  </si>
  <si>
    <t>МС150-25В</t>
  </si>
  <si>
    <t>МС175-25А</t>
  </si>
  <si>
    <t>GP550/1</t>
  </si>
  <si>
    <t>Цена кор. СО СКИДКОЙ, RUB2</t>
  </si>
  <si>
    <t>Описание</t>
  </si>
  <si>
    <t>Столбец2</t>
  </si>
  <si>
    <t>https://yadi.sk/d/FFAmhCSshBWqeg/K0201.jpg</t>
  </si>
  <si>
    <t>https://yadi.sk/d/FFAmhCSshBWqeg/K0201BIG.jpg</t>
  </si>
  <si>
    <t>https://yadi.sk/d/FFAmhCSshBWqeg/K0201H.jpg</t>
  </si>
  <si>
    <t>https://yadi.sk/d/FFAmhCSshBWqeg/K0202.jpg</t>
  </si>
  <si>
    <t>https://yadi.sk/d/FFAmhCSshBWqeg/K0203.jpg</t>
  </si>
  <si>
    <t>https://yadi.sk/d/FFAmhCSshBWqeg/K0204.jpg</t>
  </si>
  <si>
    <t>https://yadi.sk/d/FFAmhCSshBWqeg/K0206.jpg</t>
  </si>
  <si>
    <t>https://yadi.sk/d/FFAmhCSshBWqeg/P1000.jpg</t>
  </si>
  <si>
    <t>https://yadi.sk/d/FFAmhCSshBWqeg/Р2000.jpg</t>
  </si>
  <si>
    <t>https://yadi.sk/d/FFAmhCSshBWqeg/P1001.jpg</t>
  </si>
  <si>
    <t>https://yadi.sk/d/FFAmhCSshBWqeg/Р1002.jpg</t>
  </si>
  <si>
    <t>https://yadi.sk/d/FFAmhCSshBWqeg/P1003.jpg</t>
  </si>
  <si>
    <t>https://yadi.sk/d/FFAmhCSshBWqeg/P1004.jpg</t>
  </si>
  <si>
    <t>https://yadi.sk/d/FFAmhCSshBWqeg/P1004L.jpg</t>
  </si>
  <si>
    <t>https://yadi.sk/d/FFAmhCSshBWqeg/P1006.jpg</t>
  </si>
  <si>
    <t>https://yadi.sk/d/FFAmhCSshBWqeg/P1007.jpg</t>
  </si>
  <si>
    <t>https://yadi.sk/d/FFAmhCSshBWqeg/P1008.jpg</t>
  </si>
  <si>
    <t>https://yadi.sk/d/FFAmhCSshBWqeg/P1010.jpg</t>
  </si>
  <si>
    <t>https://yadi.sk/d/FFAmhCSshBWqeg/P23.jpg</t>
  </si>
  <si>
    <t>https://yadi.sk/d/FFAmhCSshBWqeg/P6207.jpg</t>
  </si>
  <si>
    <t>https://yadi.sk/d/FFAmhCSshBWqeg/P100.jpg</t>
  </si>
  <si>
    <t>https://yadi.sk/d/FFAmhCSshBWqeg/P150.jpg</t>
  </si>
  <si>
    <t>https://yadi.sk/d/FFAmhCSshBWqeg/P200.jpg</t>
  </si>
  <si>
    <t>https://yadi.sk/d/FFAmhCSshBWqeg/GB603.jpg</t>
  </si>
  <si>
    <t>https://yadi.sk/d/FFAmhCSshBWqeg/GB604.jpg</t>
  </si>
  <si>
    <t>https://yadi.sk/d/FFAmhCSshBWqeg/GB605.jpg</t>
  </si>
  <si>
    <t>https://yadi.sk/d/FFAmhCSshBWqeg/GW0901D.jpg</t>
  </si>
  <si>
    <t/>
  </si>
  <si>
    <t>https://yadi.sk/d/FFAmhCSshBWqeg/MA0508.jpg</t>
  </si>
  <si>
    <t>https://yadi.sk/d/FFAmhCSshBWqeg/MA0509 mix.jpg</t>
  </si>
  <si>
    <t>https://yadi.sk/d/FFAmhCSshBWqeg/MA0511 mix.jpg</t>
  </si>
  <si>
    <t>https://yadi.sk/d/FFAmhCSshBWqeg/MA0512 mix.jpg</t>
  </si>
  <si>
    <t>https://yadi.sk/d/FFAmhCSshBWqeg/GWM5030.jpg</t>
  </si>
  <si>
    <t>https://yadi.sk/d/FFAmhCSshBWqeg/0445D.jpg</t>
  </si>
  <si>
    <t>https://yadi.sk/d/FFAmhCSshBWqeg/GWR6101.jpg</t>
  </si>
  <si>
    <t>https://yadi.sk/d/FFAmhCSshBWqeg/GWR6106.jpg</t>
  </si>
  <si>
    <t>https://yadi.sk/d/FFAmhCSshBWqeg/T-0642.jpg</t>
  </si>
  <si>
    <t>https://yadi.sk/d/FFAmhCSshBWqeg/G21-040.jpg</t>
  </si>
  <si>
    <t>https://yadi.sk/d/FFAmhCSshBWqeg/GWR2005.jpg</t>
  </si>
  <si>
    <t>https://yadi.sk/d/FFAmhCSshBWqeg/ART. 211.jpg</t>
  </si>
  <si>
    <t>https://yadi.sk/d/FFAmhCSshBWqeg/GWR6117.jpg</t>
  </si>
  <si>
    <t>https://yadi.sk/d/FFAmhCSshBWqeg/GWR859A.jpg</t>
  </si>
  <si>
    <t>https://yadi.sk/d/FFAmhCSshBWqeg/FB34.jpg</t>
  </si>
  <si>
    <t>https://yadi.sk/d/FFAmhCSshBWqeg/GWR858A.jpg</t>
  </si>
  <si>
    <t>https://yadi.sk/d/FFAmhCSshBWqeg/GWRXL.jpg</t>
  </si>
  <si>
    <t>https://yadi.sk/d/FFAmhCSshBWqeg/GWRXXL.jpg</t>
  </si>
  <si>
    <t>https://yadi.sk/d/FFAmhCSshBWqeg/GWRXXXL.jpg</t>
  </si>
  <si>
    <t>https://yadi.sk/d/FFAmhCSshBWqeg/T-6237.jpg</t>
  </si>
  <si>
    <t>https://yadi.sk/d/FFAmhCSshBWqeg/T-6238.jpg</t>
  </si>
  <si>
    <t>https://yadi.sk/d/FFAmhCSshBWqeg/T-6242.jpg</t>
  </si>
  <si>
    <t>https://yadi.sk/d/FFAmhCSshBWqeg/T-6244.jpg</t>
  </si>
  <si>
    <t>https://yadi.sk/d/FFAmhCSshBWqeg/T-6246.jpg</t>
  </si>
  <si>
    <t>https://yadi.sk/d/FFAmhCSshBWqeg/MR001-20.jpg</t>
  </si>
  <si>
    <t>https://yadi.sk/d/FFAmhCSshBWqeg/SF-395.jpg</t>
  </si>
  <si>
    <t>https://yadi.sk/d/FFAmhCSshBWqeg/SF-393.jpg</t>
  </si>
  <si>
    <t>https://yadi.sk/d/FFAmhCSshBWqeg/SF-394.jpg</t>
  </si>
  <si>
    <t>https://yadi.sk/d/FFAmhCSshBWqeg/SF-390.jpg</t>
  </si>
  <si>
    <t>https://yadi.sk/d/FFAmhCSshBWqeg/GWL-0008.jpg</t>
  </si>
  <si>
    <t>https://yadi.sk/d/FFAmhCSshBWqeg/GWL-0010.jpg</t>
  </si>
  <si>
    <t>https://yadi.sk/d/FFAmhCSshBWqeg/GWL-0009.jpg</t>
  </si>
  <si>
    <t>https://yadi.sk/d/FFAmhCSshBWqeg/SF-398A.jpg</t>
  </si>
  <si>
    <t>https://yadi.sk/d/FFAmhCSshBWqeg/SF-398В.jpg</t>
  </si>
  <si>
    <t>https://yadi.sk/d/FFAmhCSshBWqeg/SF-398С.jpg</t>
  </si>
  <si>
    <t>https://yadi.sk/d/FFAmhCSshBWqeg/SF-396.jpg</t>
  </si>
  <si>
    <t>https://yadi.sk/d/FFAmhCSshBWqeg/GWL-0011.jpg</t>
  </si>
  <si>
    <t>https://yadi.sk/d/FFAmhCSshBWqeg/GWL-0012A.jpg</t>
  </si>
  <si>
    <t>https://yadi.sk/d/FFAmhCSshBWqeg/GWL-0012В.jpg</t>
  </si>
  <si>
    <t>https://yadi.sk/d/FFAmhCSshBWqeg/GWL-0012С.jpg</t>
  </si>
  <si>
    <t>https://yadi.sk/d/FFAmhCSshBWqeg/GWL-0013-6A.jpg</t>
  </si>
  <si>
    <t>https://yadi.sk/d/FFAmhCSshBWqeg/GWL-0013-6В.jpg</t>
  </si>
  <si>
    <t>https://yadi.sk/d/FFAmhCSshBWqeg/GWL-0013-6С.jpg</t>
  </si>
  <si>
    <t>https://yadi.sk/d/FFAmhCSshBWqeg/GWL-0013A.jpg</t>
  </si>
  <si>
    <t>https://yadi.sk/d/FFAmhCSshBWqeg/GWL-0013В.jpg</t>
  </si>
  <si>
    <t>https://yadi.sk/d/FFAmhCSshBWqeg/GWL-0013С.jpg</t>
  </si>
  <si>
    <t>https://yadi.sk/d/FFAmhCSshBWqeg/GWL-0013D.jpg</t>
  </si>
  <si>
    <t>https://yadi.sk/d/FFAmhCSshBWqeg/GWL-0013E.jpg</t>
  </si>
  <si>
    <t>https://yadi.sk/d/FFAmhCSshBWqeg/GWL-0013-10А.jpg</t>
  </si>
  <si>
    <t>https://yadi.sk/d/FFAmhCSshBWqeg/GWL-0013-10В.jpg</t>
  </si>
  <si>
    <t>https://yadi.sk/d/FFAmhCSshBWqeg/GWL-0013-10С.jpg</t>
  </si>
  <si>
    <t>https://yadi.sk/d/FFAmhCSshBWqeg/SF-399A.jpg</t>
  </si>
  <si>
    <t>https://yadi.sk/d/FFAmhCSshBWqeg/SF-399B.jpg</t>
  </si>
  <si>
    <t>https://yadi.sk/d/FFAmhCSshBWqeg/SF-399C.jpg</t>
  </si>
  <si>
    <t>https://yadi.sk/d/FFAmhCSshBWqeg/K1130C7.jpg</t>
  </si>
  <si>
    <t>https://yadi.sk/d/FFAmhCSshBWqeg/GWT2542.jpg</t>
  </si>
  <si>
    <t>https://yadi.sk/d/FFAmhCSshBWqeg/K1130 C12.jpg</t>
  </si>
  <si>
    <t>https://yadi.sk/d/FFAmhCSshBWqeg/VS-0043.jpg</t>
  </si>
  <si>
    <t>https://yadi.sk/d/FFAmhCSshBWqeg/VS-0044.jpg</t>
  </si>
  <si>
    <t>https://yadi.sk/d/FFAmhCSshBWqeg/GP2515.jpg</t>
  </si>
  <si>
    <t>https://yadi.sk/d/FFAmhCSshBWqeg/VS-0045.jpg</t>
  </si>
  <si>
    <t>https://yadi.sk/d/FFAmhCSshBWqeg/VS-0046.jpg</t>
  </si>
  <si>
    <t>https://yadi.sk/d/FFAmhCSshBWqeg/VS-0047.jpg</t>
  </si>
  <si>
    <t>https://yadi.sk/d/FFAmhCSshBWqeg/GP-262.jpg</t>
  </si>
  <si>
    <t>https://yadi.sk/d/FFAmhCSshBWqeg/MF00-100.jpg</t>
  </si>
  <si>
    <t>https://yadi.sk/d/FFAmhCSshBWqeg/MF00-200.jpg</t>
  </si>
  <si>
    <t>https://yadi.sk/d/FFAmhCSshBWqeg/MF00-201.jpg</t>
  </si>
  <si>
    <t>https://yadi.sk/d/FFAmhCSshBWqeg/MF00-202.jpg</t>
  </si>
  <si>
    <t>https://yadi.sk/d/FFAmhCSshBWqeg/MF00-203.jpg</t>
  </si>
  <si>
    <t>https://yadi.sk/d/FFAmhCSshBWqeg/GW0819-10.jpg</t>
  </si>
  <si>
    <t>https://yadi.sk/d/FFAmhCSshBWqeg/MF-001.jpg</t>
  </si>
  <si>
    <t>https://yadi.sk/d/FFAmhCSshBWqeg/MF-002.jpg</t>
  </si>
  <si>
    <t>https://yadi.sk/d/FFAmhCSshBWqeg/MF-003.jpg</t>
  </si>
  <si>
    <t>https://yadi.sk/d/FFAmhCSshBWqeg/MF-004.jpg</t>
  </si>
  <si>
    <t>https://yadi.sk/d/FFAmhCSshBWqeg/MF-005.jpg</t>
  </si>
  <si>
    <t>https://yadi.sk/d/FFAmhCSshBWqeg/MF-006.jpg</t>
  </si>
  <si>
    <t>https://yadi.sk/d/FFAmhCSshBWqeg/MF-008.jpg</t>
  </si>
  <si>
    <t>https://yadi.sk/d/FFAmhCSshBWqeg/MF-0220 Red.jpg</t>
  </si>
  <si>
    <t>https://yadi.sk/d/FFAmhCSshBWqeg/MF-0260 Red.jpg</t>
  </si>
  <si>
    <t>https://yadi.sk/d/FFAmhCSshBWqeg/MF-0260 Blue.jpg</t>
  </si>
  <si>
    <t>https://yadi.sk/d/FFAmhCSshBWqeg/MF-0260 Yellow.jpg</t>
  </si>
  <si>
    <t>https://yadi.sk/d/FFAmhCSshBWqeg/MF-0260 Green.jpg</t>
  </si>
  <si>
    <t>https://yadi.sk/d/FFAmhCSshBWqeg/MF-0289.jpg</t>
  </si>
  <si>
    <t>https://yadi.sk/d/FFAmhCSshBWqeg/MF-0290.jpg</t>
  </si>
  <si>
    <t>https://yadi.sk/d/FFAmhCSshBWqeg/0977.jpg</t>
  </si>
  <si>
    <t>https://yadi.sk/d/FFAmhCSshBWqeg/0978.jpg</t>
  </si>
  <si>
    <t>https://yadi.sk/d/FFAmhCSshBWqeg/0920.jpg</t>
  </si>
  <si>
    <t>https://yadi.sk/d/FFAmhCSshBWqeg/0981.jpg</t>
  </si>
  <si>
    <t>https://yadi.sk/d/FFAmhCSshBWqeg/0995.jpg</t>
  </si>
  <si>
    <t>https://yadi.sk/d/FFAmhCSshBWqeg/0996.jpg</t>
  </si>
  <si>
    <t>https://yadi.sk/d/FFAmhCSshBWqeg/0997.jpg</t>
  </si>
  <si>
    <t>https://yadi.sk/d/FFAmhCSshBWqeg/0784D.jpg</t>
  </si>
  <si>
    <t>https://yadi.sk/d/FFAmhCSshBWqeg/0784E.jpg</t>
  </si>
  <si>
    <t>https://yadi.sk/d/FFAmhCSshBWqeg/0784S.jpg</t>
  </si>
  <si>
    <t>https://yadi.sk/d/FFAmhCSshBWqeg/M0801.jpg</t>
  </si>
  <si>
    <t>https://yadi.sk/d/FFAmhCSshBWqeg/M0811.jpg</t>
  </si>
  <si>
    <t>https://yadi.sk/d/FFAmhCSshBWqeg/M0812.jpg</t>
  </si>
  <si>
    <t>https://yadi.sk/d/FFAmhCSshBWqeg/M0813.jpg</t>
  </si>
  <si>
    <t>https://yadi.sk/d/FFAmhCSshBWqeg/M0841.jpg</t>
  </si>
  <si>
    <t>https://yadi.sk/d/FFAmhCSshBWqeg/M0851.jpg</t>
  </si>
  <si>
    <t>https://yadi.sk/d/FFAmhCSshBWqeg/M0861.jpg</t>
  </si>
  <si>
    <t>https://yadi.sk/d/FFAmhCSshBWqeg/M0871.jpg</t>
  </si>
  <si>
    <t>https://yadi.sk/d/FFAmhCSshBWqeg/M0881.jpg</t>
  </si>
  <si>
    <t>https://yadi.sk/d/FFAmhCSshBWqeg/M1001.jpg</t>
  </si>
  <si>
    <t>https://yadi.sk/d/FFAmhCSshBWqeg/M1002.jpg</t>
  </si>
  <si>
    <t>https://yadi.sk/d/FFAmhCSshBWqeg/M1011.jpg</t>
  </si>
  <si>
    <t>https://yadi.sk/d/FFAmhCSshBWqeg/M1031.jpg</t>
  </si>
  <si>
    <t>https://yadi.sk/d/FFAmhCSshBWqeg/M1041.jpg</t>
  </si>
  <si>
    <t>https://yadi.sk/d/FFAmhCSshBWqeg/M1042.jpg</t>
  </si>
  <si>
    <t>https://yadi.sk/d/FFAmhCSshBWqeg/M1051.jpg</t>
  </si>
  <si>
    <t>https://yadi.sk/d/FFAmhCSshBWqeg/M1061.jpg</t>
  </si>
  <si>
    <t>https://yadi.sk/d/FFAmhCSshBWqeg/M1071.jpg</t>
  </si>
  <si>
    <t>https://yadi.sk/d/FFAmhCSshBWqeg/M1081.jpg</t>
  </si>
  <si>
    <t>https://yadi.sk/d/FFAmhCSshBWqeg/M1221.jpg</t>
  </si>
  <si>
    <t>https://yadi.sk/d/FFAmhCSshBWqeg/M1222.jpg</t>
  </si>
  <si>
    <t>https://yadi.sk/d/FFAmhCSshBWqeg/M1223.jpg</t>
  </si>
  <si>
    <t>https://yadi.sk/d/FFAmhCSshBWqeg/M1251.jpg</t>
  </si>
  <si>
    <t>https://yadi.sk/d/FFAmhCSshBWqeg/M1252.jpg</t>
  </si>
  <si>
    <t>https://yadi.sk/d/FFAmhCSshBWqeg/M1253.jpg</t>
  </si>
  <si>
    <t>https://yadi.sk/d/FFAmhCSshBWqeg/M1254.jpg</t>
  </si>
  <si>
    <t>https://yadi.sk/d/FFAmhCSshBWqeg/M1255.jpg</t>
  </si>
  <si>
    <t>https://yadi.sk/d/FFAmhCSshBWqeg/M1261.jpg</t>
  </si>
  <si>
    <t>https://yadi.sk/d/FFAmhCSshBWqeg/M1271.jpg</t>
  </si>
  <si>
    <t>https://yadi.sk/d/FFAmhCSshBWqeg/M1281.jpg</t>
  </si>
  <si>
    <t>https://yadi.sk/d/FFAmhCSshBWqeg/M12100.jpg</t>
  </si>
  <si>
    <t>https://yadi.sk/d/FFAmhCSshBWqeg/M12120.jpg</t>
  </si>
  <si>
    <t>https://yadi.sk/d/FFAmhCSshBWqeg/GP301.jpg</t>
  </si>
  <si>
    <t>https://yadi.sk/d/FFAmhCSshBWqeg/GP303.jpg</t>
  </si>
  <si>
    <t>https://yadi.sk/d/FFAmhCSshBWqeg/GP305.jpg</t>
  </si>
  <si>
    <t>https://yadi.sk/d/FFAmhCSshBWqeg/GP306.jpg</t>
  </si>
  <si>
    <t>https://yadi.sk/d/FFAmhCSshBWqeg/GW218-89.jpg</t>
  </si>
  <si>
    <t>https://yadi.sk/d/FFAmhCSshBWqeg/GE218-7.jpg</t>
  </si>
  <si>
    <t>https://yadi.sk/d/FFAmhCSshBWqeg/GW218-90.jpg</t>
  </si>
  <si>
    <t>https://yadi.sk/d/FFAmhCSshBWqeg/GW218-91.jpg</t>
  </si>
  <si>
    <t>https://yadi.sk/d/FFAmhCSshBWqeg/GW218-92.jpg</t>
  </si>
  <si>
    <t>https://yadi.sk/d/FFAmhCSshBWqeg/GW218-95.jpg</t>
  </si>
  <si>
    <t>https://yadi.sk/d/FFAmhCSshBWqeg/GW218-96.jpg</t>
  </si>
  <si>
    <t>https://yadi.sk/d/FFAmhCSshBWqeg/GW218-97.jpg</t>
  </si>
  <si>
    <t>https://yadi.sk/d/FFAmhCSshBWqeg/GW218-93.jpg</t>
  </si>
  <si>
    <t>https://yadi.sk/d/FFAmhCSshBWqeg/GW218-94.jpg</t>
  </si>
  <si>
    <t>https://yadi.sk/d/FFAmhCSshBWqeg/GP497.jpg</t>
  </si>
  <si>
    <t>https://yadi.sk/d/FFAmhCSshBWqeg/GP459.jpg</t>
  </si>
  <si>
    <t>https://yadi.sk/d/FFAmhCSshBWqeg/GP493.jpg</t>
  </si>
  <si>
    <t>https://yadi.sk/d/FFAmhCSshBWqeg/GP485.jpg</t>
  </si>
  <si>
    <t>https://yadi.sk/d/FFAmhCSshBWqeg/GP498.jpg</t>
  </si>
  <si>
    <t>https://yadi.sk/d/FFAmhCSshBWqeg/GP467.jpg</t>
  </si>
  <si>
    <t>https://yadi.sk/d/FFAmhCSshBWqeg/GP468.jpg</t>
  </si>
  <si>
    <t>https://yadi.sk/d/FFAmhCSshBWqeg/MC107.jpg</t>
  </si>
  <si>
    <t>https://yadi.sk/d/FFAmhCSshBWqeg/MC139.jpg</t>
  </si>
  <si>
    <t>https://yadi.sk/d/FFAmhCSshBWqeg/МС122.jpg</t>
  </si>
  <si>
    <t>https://yadi.sk/d/FFAmhCSshBWqeg/МС135.jpg</t>
  </si>
  <si>
    <t>https://yadi.sk/d/FFAmhCSshBWqeg/MC114.jpg</t>
  </si>
  <si>
    <t>https://yadi.sk/d/FFAmhCSshBWqeg/МС134.jpg</t>
  </si>
  <si>
    <t>https://yadi.sk/d/FFAmhCSshBWqeg/МС126.jpg</t>
  </si>
  <si>
    <t>https://yadi.sk/d/FFAmhCSshBWqeg/MC140.jpg</t>
  </si>
  <si>
    <t>https://yadi.sk/d/FFAmhCSshBWqeg/MC141.jpg</t>
  </si>
  <si>
    <t>https://yadi.sk/d/FFAmhCSshBWqeg/МС127.jpg</t>
  </si>
  <si>
    <t>https://yadi.sk/d/FFAmhCSshBWqeg/МС138.jpg</t>
  </si>
  <si>
    <t>https://yadi.sk/d/FFAmhCSshBWqeg/МС133.jpg</t>
  </si>
  <si>
    <t>https://yadi.sk/d/FFAmhCSshBWqeg/MC115.jpg</t>
  </si>
  <si>
    <t>https://yadi.sk/d/FFAmhCSshBWqeg/MC148.jpg</t>
  </si>
  <si>
    <t>https://yadi.sk/d/FFAmhCSshBWqeg/MC149.jpg</t>
  </si>
  <si>
    <t>https://yadi.sk/d/FFAmhCSshBWqeg/MC146.jpg</t>
  </si>
  <si>
    <t>https://yadi.sk/d/FFAmhCSshBWqeg/MC147.jpg</t>
  </si>
  <si>
    <t>https://yadi.sk/d/FFAmhCSshBWqeg/GWM5046.jpg</t>
  </si>
  <si>
    <t>https://yadi.sk/d/FFAmhCSshBWqeg/GWM5047.jpg</t>
  </si>
  <si>
    <t>https://yadi.sk/d/FFAmhCSshBWqeg/GW218-73.jpg</t>
  </si>
  <si>
    <t>https://yadi.sk/d/FFAmhCSshBWqeg/GW218-75.jpg</t>
  </si>
  <si>
    <t>https://yadi.sk/d/FFAmhCSshBWqeg/GW218-76.jpg</t>
  </si>
  <si>
    <t>https://yadi.sk/d/FFAmhCSshBWqeg/GW218-77.jpg</t>
  </si>
  <si>
    <t>https://yadi.sk/d/FFAmhCSshBWqeg/GW218-74.jpg</t>
  </si>
  <si>
    <t>https://yadi.sk/d/FFAmhCSshBWqeg/GP550.jpg</t>
  </si>
  <si>
    <t>https://yadi.sk/d/FFAmhCSshBWqeg/GPH3018.jpg</t>
  </si>
  <si>
    <t>https://yadi.sk/d/FFAmhCSshBWqeg/GPH3046.jpg</t>
  </si>
  <si>
    <t>https://yadi.sk/d/FFAmhCSshBWqeg/GP500.jpg</t>
  </si>
  <si>
    <t>https://yadi.sk/d/FFAmhCSshBWqeg/GP505.jpg</t>
  </si>
  <si>
    <t>https://yadi.sk/d/FFAmhCSshBWqeg/GPH3019.jpg</t>
  </si>
  <si>
    <t>https://yadi.sk/d/FFAmhCSshBWqeg/GP510.jpg</t>
  </si>
  <si>
    <t>https://yadi.sk/d/FFAmhCSshBWqeg/GWM5048.jpg</t>
  </si>
  <si>
    <t>https://yadi.sk/d/FFAmhCSshBWqeg/MC113.jpg</t>
  </si>
  <si>
    <t>https://yadi.sk/d/FFAmhCSshBWqeg/GP506.jpg</t>
  </si>
  <si>
    <t>https://yadi.sk/d/FFAmhCSshBWqeg/МС117.jpg</t>
  </si>
  <si>
    <t>https://yadi.sk/d/FFAmhCSshBWqeg/МС136.jpg</t>
  </si>
  <si>
    <t>https://yadi.sk/d/FFAmhCSshBWqeg/МС116.jpg</t>
  </si>
  <si>
    <t>https://yadi.sk/d/FFAmhCSshBWqeg/GP508.jpg</t>
  </si>
  <si>
    <t>https://yadi.sk/d/FFAmhCSshBWqeg/MC142.jpg</t>
  </si>
  <si>
    <t>https://yadi.sk/d/FFAmhCSshBWqeg/MC143.jpg</t>
  </si>
  <si>
    <t>https://yadi.sk/d/FFAmhCSshBWqeg/BS13-002.jpg</t>
  </si>
  <si>
    <t>https://yadi.sk/d/FFAmhCSshBWqeg/MC108.jpg</t>
  </si>
  <si>
    <t>https://yadi.sk/d/FFAmhCSshBWqeg/GP601.jpg</t>
  </si>
  <si>
    <t>https://yadi.sk/d/FFAmhCSshBWqeg/GP602.jpg</t>
  </si>
  <si>
    <t>https://yadi.sk/d/FFAmhCSshBWqeg/GP901.jpg</t>
  </si>
  <si>
    <t>https://yadi.sk/d/FFAmhCSshBWqeg/GP902.jpg</t>
  </si>
  <si>
    <t>https://yadi.sk/d/FFAmhCSshBWqeg/WP2538.jpg</t>
  </si>
  <si>
    <t>https://yadi.sk/d/FFAmhCSshBWqeg/GP499.jpg</t>
  </si>
  <si>
    <t>https://yadi.sk/d/FFAmhCSshBWqeg/GP511.jpg</t>
  </si>
  <si>
    <t>https://yadi.sk/d/FFAmhCSshBWqeg/GWM5020.jpg</t>
  </si>
  <si>
    <t>https://yadi.sk/d/FFAmhCSshBWqeg/GWM5021.jpg</t>
  </si>
  <si>
    <t>https://yadi.sk/d/FFAmhCSshBWqeg/GWM5028.jpg</t>
  </si>
  <si>
    <t>https://yadi.sk/d/FFAmhCSshBWqeg/GWM5016.jpg</t>
  </si>
  <si>
    <t>https://yadi.sk/d/FFAmhCSshBWqeg/GWM5032.jpg</t>
  </si>
  <si>
    <t>https://yadi.sk/d/FFAmhCSshBWqeg/GWM5033.jpg</t>
  </si>
  <si>
    <t>https://yadi.sk/d/FFAmhCSshBWqeg/GWM5034.jpg</t>
  </si>
  <si>
    <t>https://yadi.sk/d/FFAmhCSshBWqeg/GP507.jpg</t>
  </si>
  <si>
    <t>https://yadi.sk/d/FFAmhCSshBWqeg/MC098.jpg</t>
  </si>
  <si>
    <t>https://yadi.sk/d/FFAmhCSshBWqeg/MC099.jpg</t>
  </si>
  <si>
    <t>https://yadi.sk/d/FFAmhCSshBWqeg/MC100.jpg</t>
  </si>
  <si>
    <t>https://yadi.sk/d/FFAmhCSshBWqeg/MC101.jpg</t>
  </si>
  <si>
    <t>https://yadi.sk/d/FFAmhCSshBWqeg/GWM6251.jpg</t>
  </si>
  <si>
    <t>https://yadi.sk/d/FFAmhCSshBWqeg/GWM6360.jpg</t>
  </si>
  <si>
    <t>https://yadi.sk/d/FFAmhCSshBWqeg/GWM6361.jpg</t>
  </si>
  <si>
    <t>https://yadi.sk/d/FFAmhCSshBWqeg/GWM6362.jpg</t>
  </si>
  <si>
    <t>https://yadi.sk/d/FFAmhCSshBWqeg/GP513.jpg</t>
  </si>
  <si>
    <t>https://yadi.sk/d/FFAmhCSshBWqeg/GWM5036.jpg</t>
  </si>
  <si>
    <t>https://yadi.sk/d/FFAmhCSshBWqeg/GWM5037.jpg</t>
  </si>
  <si>
    <t>https://yadi.sk/d/FFAmhCSshBWqeg/GWM5038.jpg</t>
  </si>
  <si>
    <t>https://yadi.sk/d/FFAmhCSshBWqeg/GWM6491.jpg</t>
  </si>
  <si>
    <t>https://yadi.sk/d/FFAmhCSshBWqeg/МС137.jpg</t>
  </si>
  <si>
    <t>https://yadi.sk/d/FFAmhCSshBWqeg/GWM6101.jpg</t>
  </si>
  <si>
    <t>https://yadi.sk/d/FFAmhCSshBWqeg/GWM6102.jpg</t>
  </si>
  <si>
    <t>https://yadi.sk/d/FFAmhCSshBWqeg/GWM6103.jpg</t>
  </si>
  <si>
    <t>https://yadi.sk/d/FFAmhCSshBWqeg/GWM6121.jpg</t>
  </si>
  <si>
    <t>https://yadi.sk/d/FFAmhCSshBWqeg/GWM6122.jpg</t>
  </si>
  <si>
    <t>https://yadi.sk/d/FFAmhCSshBWqeg/GWM6123.jpg</t>
  </si>
  <si>
    <t>https://yadi.sk/d/FFAmhCSshBWqeg/MС201.jpg</t>
  </si>
  <si>
    <t>https://yadi.sk/d/FFAmhCSshBWqeg/MС202.jpg</t>
  </si>
  <si>
    <t>https://yadi.sk/d/FFAmhCSshBWqeg/MС250.jpg</t>
  </si>
  <si>
    <t>https://yadi.sk/d/FFAmhCSshBWqeg/MС251.jpg</t>
  </si>
  <si>
    <t>https://yadi.sk/d/FFAmhCSshBWqeg/MС301.jpg</t>
  </si>
  <si>
    <t>https://yadi.sk/d/FFAmhCSshBWqeg/MC600.jpg</t>
  </si>
  <si>
    <t>https://yadi.sk/d/FFAmhCSshBWqeg/МС118.jpg</t>
  </si>
  <si>
    <t>https://yadi.sk/d/FFAmhCSshBWqeg/МС119.jpg</t>
  </si>
  <si>
    <t>https://yadi.sk/d/FFAmhCSshBWqeg/МС145.jpg</t>
  </si>
  <si>
    <t>https://yadi.sk/d/FFAmhCSshBWqeg/МС120.jpg</t>
  </si>
  <si>
    <t>https://yadi.sk/d/FFAmhCSshBWqeg/МС121.jpg</t>
  </si>
  <si>
    <t>https://yadi.sk/d/FFAmhCSshBWqeg/МС125.jpg</t>
  </si>
  <si>
    <t>https://yadi.sk/d/FFAmhCSshBWqeg/MC112.jpg</t>
  </si>
  <si>
    <t>https://yadi.sk/d/FFAmhCSshBWqeg/GWM6601.jpg</t>
  </si>
  <si>
    <t>https://yadi.sk/d/FFAmhCSshBWqeg/GWM6602.jpg</t>
  </si>
  <si>
    <t>https://yadi.sk/d/FFAmhCSshBWqeg/GWM6603.jpg</t>
  </si>
  <si>
    <t>https://yadi.sk/d/FFAmhCSshBWqeg/GWM6604.jpg</t>
  </si>
  <si>
    <t>https://yadi.sk/d/FFAmhCSshBWqeg/GWM6605.jpg</t>
  </si>
  <si>
    <t>https://yadi.sk/d/FFAmhCSshBWqeg/GWM6606.jpg</t>
  </si>
  <si>
    <t>https://yadi.sk/d/FFAmhCSshBWqeg/MC150-19.jpg</t>
  </si>
  <si>
    <t>https://yadi.sk/d/FFAmhCSshBWqeg/MC150-19A.jpg</t>
  </si>
  <si>
    <t>https://yadi.sk/d/FFAmhCSshBWqeg/MC150-25.jpg</t>
  </si>
  <si>
    <t>https://yadi.sk/d/FFAmhCSshBWqeg/МС150-25А.jpg</t>
  </si>
  <si>
    <t>https://yadi.sk/d/FFAmhCSshBWqeg/МС150-25В.jpg</t>
  </si>
  <si>
    <t>https://yadi.sk/d/FFAmhCSshBWqeg/MC150-36.jpg</t>
  </si>
  <si>
    <t>https://yadi.sk/d/FFAmhCSshBWqeg/MC150-49.jpg</t>
  </si>
  <si>
    <t>https://yadi.sk/d/FFAmhCSshBWqeg/MC175-19.jpg</t>
  </si>
  <si>
    <t>https://yadi.sk/d/FFAmhCSshBWqeg/МС175-19А.jpg</t>
  </si>
  <si>
    <t>https://yadi.sk/d/FFAmhCSshBWqeg/MC175-25.jpg</t>
  </si>
  <si>
    <t>https://yadi.sk/d/FFAmhCSshBWqeg/МС175-25А.jpg</t>
  </si>
  <si>
    <t>https://yadi.sk/d/FFAmhCSshBWqeg/MC175-36.jpg</t>
  </si>
  <si>
    <t>https://yadi.sk/d/FFAmhCSshBWqeg/MC175-49.jpg</t>
  </si>
  <si>
    <t>https://yadi.sk/d/FFAmhCSshBWqeg/MC200-19.jpg</t>
  </si>
  <si>
    <t>https://yadi.sk/d/FFAmhCSshBWqeg/MC200-25.jpg</t>
  </si>
  <si>
    <t>https://yadi.sk/d/FFAmhCSshBWqeg/MC200-36.jpg</t>
  </si>
  <si>
    <t>https://yadi.sk/d/FFAmhCSshBWqeg/MC200-49.jpg</t>
  </si>
  <si>
    <t>https://yadi.sk/d/FFAmhCSshBWqeg/CM011.jpg</t>
  </si>
  <si>
    <t>https://yadi.sk/d/FFAmhCSshBWqeg/CM020.jpg</t>
  </si>
  <si>
    <t>https://yadi.sk/d/FFAmhCSshBWqeg/CM031.jpg</t>
  </si>
  <si>
    <t>https://yadi.sk/d/FFAmhCSshBWqeg/CM032.jpg</t>
  </si>
  <si>
    <t>https://yadi.sk/d/FFAmhCSshBWqeg/CM033.jpg</t>
  </si>
  <si>
    <t>https://yadi.sk/d/FFAmhCSshBWqeg/CM034.jpg</t>
  </si>
  <si>
    <t>https://yadi.sk/d/FFAmhCSshBWqeg/CM035.jpg</t>
  </si>
  <si>
    <t>https://yadi.sk/d/FFAmhCSshBWqeg/CM036.jpg</t>
  </si>
  <si>
    <t>https://yadi.sk/d/FFAmhCSshBWqeg/CM041.jpg</t>
  </si>
  <si>
    <t>https://yadi.sk/d/FFAmhCSshBWqeg/CM042.jpg</t>
  </si>
  <si>
    <t>https://yadi.sk/d/FFAmhCSshBWqeg/CM043.jpg</t>
  </si>
  <si>
    <t>https://yadi.sk/d/FFAmhCSshBWqeg/CM060.jpg</t>
  </si>
  <si>
    <t>https://yadi.sk/d/FFAmhCSshBWqeg/CM061.jpg</t>
  </si>
  <si>
    <t>https://yadi.sk/d/FFAmhCSshBWqeg/GP475.jpg</t>
  </si>
  <si>
    <t>https://yadi.sk/d/FFAmhCSshBWqeg/GP487.jpg</t>
  </si>
  <si>
    <t>https://yadi.sk/d/FFAmhCSshBWqeg/BS13-001.jpg</t>
  </si>
  <si>
    <t>https://yadi.sk/d/FFAmhCSshBWqeg/GP509.jpg</t>
  </si>
  <si>
    <t>https://yadi.sk/d/FFAmhCSshBWqeg/GP512.jpg</t>
  </si>
  <si>
    <t>https://yadi.sk/d/FFAmhCSshBWqeg/SB-13-01.jpg</t>
  </si>
  <si>
    <t>https://yadi.sk/d/FFAmhCSshBWqeg/SB-13-02.jpg</t>
  </si>
  <si>
    <t>https://yadi.sk/d/FFAmhCSshBWqeg/SB-19-01.jpg</t>
  </si>
  <si>
    <t>https://yadi.sk/d/FFAmhCSshBWqeg/SB-19-02.jpg</t>
  </si>
  <si>
    <t>https://yadi.sk/d/FFAmhCSshBWqeg/SB-19-03.jpg</t>
  </si>
  <si>
    <t>https://yadi.sk/d/FFAmhCSshBWqeg/SB-25-01.jpg</t>
  </si>
  <si>
    <t>https://yadi.sk/d/FFAmhCSshBWqeg/SB-25-02.jpg</t>
  </si>
  <si>
    <t>https://yadi.sk/d/FFAmhCSshBWqeg/SB-25-03.jpg</t>
  </si>
  <si>
    <t>https://yadi.sk/d/FFAmhCSshBWqeg/SB-36-01.jpg</t>
  </si>
  <si>
    <t>https://yadi.sk/d/FFAmhCSshBWqeg/SB-36-02.jpg</t>
  </si>
  <si>
    <t>https://yadi.sk/d/FFAmhCSshBWqeg/SB-36-03.jpg</t>
  </si>
  <si>
    <t>https://yadi.sk/d/FFAmhCSshBWqeg/SB-49-01.jpg</t>
  </si>
  <si>
    <t>https://yadi.sk/d/FFAmhCSshBWqeg/SB-49-02.jpg</t>
  </si>
  <si>
    <t>https://yadi.sk/d/FFAmhCSshBWqeg/SB-49-03.jpg</t>
  </si>
  <si>
    <t>https://yadi.sk/d/FFAmhCSshBWqeg/SB-100-01.jpg</t>
  </si>
  <si>
    <t>https://yadi.sk/d/FFAmhCSshBWqeg/SB-120-01.jpg</t>
  </si>
  <si>
    <t>Фото</t>
  </si>
  <si>
    <t>https://yadi.sk/d/FFAmhCSshBWqeg/W504AB.jpg</t>
  </si>
  <si>
    <t>https://yadi.sk/d/FFAmhCSshBWqeg/W505AB.jpg</t>
  </si>
  <si>
    <t>https://yadi.sk/d/FFAmhCSshBWqeg/MA0509 red.jpg</t>
  </si>
  <si>
    <t>https://yadi.sk/d/FFAmhCSshBWqeg/MA0509 blue.jpg</t>
  </si>
  <si>
    <t>https://yadi.sk/d/FFAmhCSshBWqeg/MA0509 yellow.jpg</t>
  </si>
  <si>
    <t>https://yadi.sk/d/FFAmhCSshBWqeg/MA0509 green.jpg</t>
  </si>
  <si>
    <t>https://yadi.sk/d/FFAmhCSshBWqeg/MA0509 orange.jpg</t>
  </si>
  <si>
    <t>https://yadi.sk/d/FFAmhCSshBWqeg/MA0509 purple.jpg</t>
  </si>
  <si>
    <t>https://yadi.sk/d/FFAmhCSshBWqeg/MA0509 white.jpg</t>
  </si>
  <si>
    <t>https://yadi.sk/d/FFAmhCSshBWqeg/MA0509 black.jpg</t>
  </si>
  <si>
    <t>https://yadi.sk/d/FFAmhCSshBWqeg/MA0510 red.jpg</t>
  </si>
  <si>
    <t>https://yadi.sk/d/FFAmhCSshBWqeg/MA0510 blue.jpg</t>
  </si>
  <si>
    <t>https://yadi.sk/d/FFAmhCSshBWqeg/MA0510 yellow.jpg</t>
  </si>
  <si>
    <t>https://yadi.sk/d/FFAmhCSshBWqeg/MA0510 green.jpg</t>
  </si>
  <si>
    <t>https://yadi.sk/d/FFAmhCSshBWqeg/MA0510 orange.jpg</t>
  </si>
  <si>
    <t>https://yadi.sk/d/FFAmhCSshBWqeg/MA0512 red.jpg</t>
  </si>
  <si>
    <t>https://yadi.sk/d/FFAmhCSshBWqeg/MA0512 blue.jpg</t>
  </si>
  <si>
    <t>https://yadi.sk/d/FFAmhCSshBWqeg/MA0512 yellow.jpg</t>
  </si>
  <si>
    <t>https://yadi.sk/d/FFAmhCSshBWqeg/MA0512 green.jpg</t>
  </si>
  <si>
    <t>https://yadi.sk/d/FFAmhCSshBWqeg/MA0512 orange.jpg</t>
  </si>
  <si>
    <t>https://yadi.sk/d/FFAmhCSshBWqeg/MA0512 purple.jpg</t>
  </si>
  <si>
    <t>https://yadi.sk/d/FFAmhCSshBWqeg/MA0512 white.jpg</t>
  </si>
  <si>
    <t>https://yadi.sk/d/FFAmhCSshBWqeg/MA0512 black.jpg</t>
  </si>
  <si>
    <t>https://yadi.sk/d/FFAmhCSshBWqeg/MA0512 raspberries.jpg</t>
  </si>
  <si>
    <t>https://yadi.sk/d/FFAmhCSshBWqeg/MA0512 blue sky.jpg</t>
  </si>
  <si>
    <t>https://yadi.sk/d/FFAmhCSshBWqeg/MA0512 marsala.jpg</t>
  </si>
  <si>
    <t>https://yadi.sk/d/FFAmhCSshBWqeg/MA0513 red.jpg</t>
  </si>
  <si>
    <t>https://yadi.sk/d/FFAmhCSshBWqeg/MA0513 blue.jpg</t>
  </si>
  <si>
    <t>https://yadi.sk/d/FFAmhCSshBWqeg/MA0513 yellow.jpg</t>
  </si>
  <si>
    <t>https://yadi.sk/d/FFAmhCSshBWqeg/MA0513 green.jpg</t>
  </si>
  <si>
    <t>https://yadi.sk/d/FFAmhCSshBWqeg/MA0513 orange.jpg</t>
  </si>
  <si>
    <t>https://yadi.sk/d/FFAmhCSshBWqeg/MA0513 purple.jpg</t>
  </si>
  <si>
    <t>https://yadi.sk/d/FFAmhCSshBWqeg/MA0513 white.jpg</t>
  </si>
  <si>
    <t>https://yadi.sk/d/FFAmhCSshBWqeg/MA0513 black.jpg</t>
  </si>
  <si>
    <t>https://yadi.sk/d/FFAmhCSshBWqeg/MA0513 raspberries.jpg</t>
  </si>
  <si>
    <t>https://yadi.sk/d/FFAmhCSshBWqeg/MA0513 blue sky.jpg</t>
  </si>
  <si>
    <t>https://yadi.sk/d/FFAmhCSshBWqeg/MA0513 marsala.jpg</t>
  </si>
  <si>
    <t>https://yadi.sk/d/FFAmhCSshBWqeg/MA0514 red.jpg</t>
  </si>
  <si>
    <t>https://yadi.sk/d/FFAmhCSshBWqeg/MA0514 blue.jpg</t>
  </si>
  <si>
    <t>https://yadi.sk/d/FFAmhCSshBWqeg/MA0514 yellow.jpg</t>
  </si>
  <si>
    <t>https://yadi.sk/d/FFAmhCSshBWqeg/MA0514 green.jpg</t>
  </si>
  <si>
    <t>https://yadi.sk/d/FFAmhCSshBWqeg/MA0514 orange.jpg</t>
  </si>
  <si>
    <t>https://yadi.sk/d/FFAmhCSshBWqeg/GWM5030A.jpg</t>
  </si>
  <si>
    <t>Столбец1</t>
  </si>
  <si>
    <t>https://youtu.be/IzC5oDw_GIw</t>
  </si>
  <si>
    <t>https://youtu.be/mAGSXMgh0m0</t>
  </si>
  <si>
    <t>https://youtu.be/2nZAfoBZhfw</t>
  </si>
  <si>
    <t>https://youtu.be/Ne9VpeKCivA</t>
  </si>
  <si>
    <t>https://youtu.be/9gG0fpTFDLs</t>
  </si>
  <si>
    <t>https://youtu.be/k3USHZbUGjE</t>
  </si>
  <si>
    <t>https://youtu.be/J9Ui1RTudNs</t>
  </si>
  <si>
    <t>https://youtu.be/cQQG7gOgDTw</t>
  </si>
  <si>
    <t>https://youtu.be/fa7oVMGhqOU</t>
  </si>
  <si>
    <t>https://youtu.be/BOd1dVjNA68</t>
  </si>
  <si>
    <t>https://youtu.be/HL0uGzjZZMY</t>
  </si>
  <si>
    <t>https://youtu.be/j8SccE6sCXY</t>
  </si>
  <si>
    <t>https://youtu.be/yMSpueNS6Mc</t>
  </si>
  <si>
    <t>https://youtu.be/lNV0qLVHGbk</t>
  </si>
  <si>
    <t>https://youtu.be/5ob3d4tieTM</t>
  </si>
  <si>
    <t>https://youtu.be/7GZYYyp-uqo</t>
  </si>
  <si>
    <t>https://youtu.be/mBtmaer_5Uc</t>
  </si>
  <si>
    <t>https://youtu.be/dEl76rJwB_c</t>
  </si>
  <si>
    <t>https://youtu.be/GyZtOxztJTo</t>
  </si>
  <si>
    <t>https://youtu.be/IbMKpeBMxsk</t>
  </si>
  <si>
    <t>https://youtu.be/riK_k26idYw</t>
  </si>
  <si>
    <t>https://youtu.be/HyMCrZIWeqc</t>
  </si>
  <si>
    <t>https://youtu.be/ia7_52FZ7JY</t>
  </si>
  <si>
    <t>https://youtu.be/4w76U_IKScM</t>
  </si>
  <si>
    <t>https://youtu.be/LlniMutwh8g</t>
  </si>
  <si>
    <t>https://youtu.be/Vq6813wQQD0</t>
  </si>
  <si>
    <t>https://youtu.be/wQPacIM6S8Y</t>
  </si>
  <si>
    <t>https://youtu.be/outKWREV8YQ</t>
  </si>
  <si>
    <t>https://youtu.be/jOEmHukGX5w</t>
  </si>
  <si>
    <t>https://youtu.be/3EqWLhP270s</t>
  </si>
  <si>
    <t>https://youtu.be/lszmN4QGAL8</t>
  </si>
  <si>
    <t>https://youtu.be/MAlYTBk0xn8</t>
  </si>
  <si>
    <t>https://youtu.be/ZivhyOHn7Wc</t>
  </si>
  <si>
    <t>https://youtu.be/tMvobMyiPwY</t>
  </si>
  <si>
    <t>https://youtu.be/2UEqnQ1tZFQ</t>
  </si>
  <si>
    <t>https://youtu.be/G0LH8XFCvHA</t>
  </si>
  <si>
    <t>https://youtu.be/i896Sk950Yg</t>
  </si>
  <si>
    <t>https://youtu.be/gyq2iBRGWn0</t>
  </si>
  <si>
    <t>https://youtu.be/F4dluvF-ZKw</t>
  </si>
  <si>
    <t>https://youtu.be/ETfni_bltz0</t>
  </si>
  <si>
    <t>https://youtu.be/5VZ8pcWTUzM</t>
  </si>
  <si>
    <t>https://youtu.be/wp97TAIWTrg</t>
  </si>
  <si>
    <t>https://youtu.be/kWKOsOCyD_s</t>
  </si>
  <si>
    <t>https://youtu.be/wd1-q5gleEo</t>
  </si>
  <si>
    <t>https://youtu.be/rvyEUZqbagI</t>
  </si>
  <si>
    <t>https://youtu.be/gbtbeIqCVZQ</t>
  </si>
  <si>
    <t>https://youtu.be/sAIRJJg0hmg</t>
  </si>
  <si>
    <t>https://youtu.be/X3t24L6Gk8M</t>
  </si>
  <si>
    <t>https://youtu.be/4vI-2xlH2no</t>
  </si>
  <si>
    <t>https://youtu.be/d-tzO2oEa2I</t>
  </si>
  <si>
    <t>https://youtu.be/g8dLdHksr9o</t>
  </si>
  <si>
    <t>https://youtu.be/7oAJ_jjLQ14</t>
  </si>
  <si>
    <t>https://youtu.be/7RsySyVmGfg</t>
  </si>
  <si>
    <t>https://youtu.be/4va7ZRe2d7o</t>
  </si>
  <si>
    <t>https://youtu.be/gzD5vMzLeSw</t>
  </si>
  <si>
    <t>https://youtu.be/ZZjxNNmTaac</t>
  </si>
  <si>
    <t>https://youtu.be/BehKAX5u-hA</t>
  </si>
  <si>
    <t>https://youtu.be/8dPJKJ8lxXQ</t>
  </si>
  <si>
    <t>https://youtu.be/WcF6Qw-zuKo</t>
  </si>
  <si>
    <t>https://youtu.be/fasty4qM53I</t>
  </si>
  <si>
    <t>https://youtu.be/_acekmDfEf4</t>
  </si>
  <si>
    <t>https://youtu.be/z8rR8KWqvm0</t>
  </si>
  <si>
    <t>https://youtu.be/ebJSOg70PJk</t>
  </si>
  <si>
    <t>https://youtu.be/TILOJjMBRJs</t>
  </si>
  <si>
    <t>https://youtu.be/GWWiNbi-tLs</t>
  </si>
  <si>
    <t>https://youtu.be/VnxJKmO_p5c</t>
  </si>
  <si>
    <t>https://youtu.be/L3tU_fBIxzE</t>
  </si>
  <si>
    <t>https://youtu.be/HInjn8ASbV8</t>
  </si>
  <si>
    <t>https://youtu.be/UtoEw4noUds</t>
  </si>
  <si>
    <t>https://youtu.be/tzKwN2IfDTQ</t>
  </si>
  <si>
    <t>https://youtu.be/y_FO9RwiM3Y</t>
  </si>
  <si>
    <t>https://youtu.be/AMCss3XFlzI</t>
  </si>
  <si>
    <t>https://youtu.be/pwFcnO2PpIU</t>
  </si>
  <si>
    <t>https://youtu.be/a_FVwfT5UVQ</t>
  </si>
  <si>
    <t>https://youtu.be/jc_Md27mZIs</t>
  </si>
  <si>
    <t>https://youtu.be/ID50gRnv0Vg</t>
  </si>
  <si>
    <t>https://youtu.be/O3LcmZ5q1hA</t>
  </si>
  <si>
    <t>https://youtu.be/8_3KfkIrcZ4</t>
  </si>
  <si>
    <t>https://youtu.be/Uzgb0BHnMhk</t>
  </si>
  <si>
    <t>https://youtu.be/yHfy7Mt1MBo</t>
  </si>
  <si>
    <t>https://youtu.be/Vc3cHNNDxeY</t>
  </si>
  <si>
    <t>https://youtu.be/YM4YcvvwgUQ</t>
  </si>
  <si>
    <t>https://youtu.be/Im7h3pk6C4o</t>
  </si>
  <si>
    <t>https://youtu.be/GpUmP0-MXEI</t>
  </si>
  <si>
    <t>https://youtu.be/x221dLvaySU</t>
  </si>
  <si>
    <t>https://youtu.be/-9XBum-iEcg</t>
  </si>
  <si>
    <t>https://youtu.be/6c13_qFMGeY</t>
  </si>
  <si>
    <t>https://youtu.be/KUG3mQUsAXM</t>
  </si>
  <si>
    <t>https://youtu.be/2SflUxpydgk</t>
  </si>
  <si>
    <t>https://youtu.be/ouavnRlrsSo</t>
  </si>
  <si>
    <t>https://youtu.be/Cj2JY7Fm68w</t>
  </si>
  <si>
    <t>https://youtu.be/GLrq8Kj1-uc</t>
  </si>
  <si>
    <t>https://youtu.be/Cvs-utSDHlo</t>
  </si>
  <si>
    <t>https://youtu.be/3XpK4htQhuY</t>
  </si>
  <si>
    <t>https://youtu.be/pSnO15txYmU</t>
  </si>
  <si>
    <t>https://youtu.be/TT-vDtvgg3Q</t>
  </si>
  <si>
    <t>https://youtu.be/CsfcMorTntc</t>
  </si>
  <si>
    <t>https://youtu.be/fM7SMB-jXrc</t>
  </si>
  <si>
    <t>https://youtu.be/tkhkBTYzyPI</t>
  </si>
  <si>
    <t>https://youtu.be/f8WYkVrQF-w</t>
  </si>
  <si>
    <t>https://youtu.be/mCVFog3_AlI</t>
  </si>
  <si>
    <t>https://youtu.be/8g9VUJt4Too</t>
  </si>
  <si>
    <t>https://youtu.be/bViEDZ9Uxl4</t>
  </si>
  <si>
    <t>https://youtu.be/eFO3fkQA4zM</t>
  </si>
  <si>
    <t>https://youtu.be/nJnxdBJ5TzM</t>
  </si>
  <si>
    <t>https://youtu.be/szU_Gk3O24k</t>
  </si>
  <si>
    <t>https://youtu.be/3EiW1LAlss8</t>
  </si>
  <si>
    <t>https://youtu.be/Dqw85p7Cd0Y</t>
  </si>
  <si>
    <t>https://youtu.be/aZ9EI6vJt0c</t>
  </si>
  <si>
    <t>https://youtu.be/-Az0J1l0UMc</t>
  </si>
  <si>
    <t>https://youtu.be/CuMYxY2avPY</t>
  </si>
  <si>
    <t>https://youtu.be/q2iCPAhN0Qo</t>
  </si>
  <si>
    <t>https://youtu.be/-mRIPxzGKN4</t>
  </si>
  <si>
    <t>https://youtu.be/qAm_t7a1X0Q</t>
  </si>
  <si>
    <t>https://youtu.be/4rEtQpos29c</t>
  </si>
  <si>
    <t>https://youtu.be/ZbmW210nCpY</t>
  </si>
  <si>
    <t>https://youtu.be/J71gvNAdWXM</t>
  </si>
  <si>
    <t>https://youtu.be/-XPd5MGjz9w</t>
  </si>
  <si>
    <t>https://youtu.be/EVluD1Khm2k</t>
  </si>
  <si>
    <t>https://youtu.be/KlgKmYyXgwc</t>
  </si>
  <si>
    <t>https://youtu.be/5fHHNvHUW98</t>
  </si>
  <si>
    <t>https://youtu.be/eoB2Dh5uPSk</t>
  </si>
  <si>
    <t>https://youtu.be/4ASXX-Xsy0A</t>
  </si>
  <si>
    <t>https://youtu.be/XaFxl1tTCkk</t>
  </si>
  <si>
    <t>https://youtu.be/fDktUprD1O0</t>
  </si>
  <si>
    <t>https://youtu.be/cBorVnrUdt4</t>
  </si>
  <si>
    <t>https://youtu.be/2wJ0-2Yyg60</t>
  </si>
  <si>
    <t>https://youtu.be/MoCxtW_cp7c</t>
  </si>
  <si>
    <t>https://youtu.be/61TPPx8a8LA</t>
  </si>
  <si>
    <t>https://youtu.be/me-EBPcBvjs</t>
  </si>
  <si>
    <t>https://youtu.be/eznSnO8bo7o</t>
  </si>
  <si>
    <t>https://youtu.be/G6phnUNkO5g</t>
  </si>
  <si>
    <t>https://youtu.be/HWIX9Tm0-jg</t>
  </si>
  <si>
    <t>https://youtu.be/DAwxQuzGP10</t>
  </si>
  <si>
    <t>https://youtu.be/DwYoV4EthKQ</t>
  </si>
  <si>
    <t>https://youtu.be/KaLhdL7UJLU</t>
  </si>
  <si>
    <t>https://youtu.be/5xZHxojy5lM</t>
  </si>
  <si>
    <t>https://youtu.be/PJ4zpxRRE-w</t>
  </si>
  <si>
    <t>https://youtu.be/4nThxuU7QcA</t>
  </si>
  <si>
    <t>Римская свеча 0,5" 10 выстр  (на фото 100 выстрелов написано)</t>
  </si>
  <si>
    <t>Римская свеча 0,5" 10 выстр. (на фото 100 выстрелов написано)</t>
  </si>
  <si>
    <t>https://yadi.sk/d/FFAmhCSshBWqeg/K0203-2.jpg</t>
  </si>
  <si>
    <t>https://yadi.sk/d/FFAmhCSshBWqeg/K0203-3.jpg</t>
  </si>
  <si>
    <t>https://yadi.sk/d/FFAmhCSshBWqeg/K0203-4.jpg</t>
  </si>
  <si>
    <t>https://yadi.sk/d/FFAmhCSshBWqeg/K0203-5.jpg</t>
  </si>
  <si>
    <t>https://yadi.sk/d/FFAmhCSshBWqeg/K0204-2.jpg</t>
  </si>
  <si>
    <t>https://yadi.sk/d/FFAmhCSshBWqeg/GP497-2.jpg</t>
  </si>
  <si>
    <t>https://yadi.sk/d/FFAmhCSshBWqeg/GP485/-2.jpg</t>
  </si>
  <si>
    <t>https://yadi.sk/d/FFAmhCSshBWqeg/GP498-2.jpg</t>
  </si>
  <si>
    <t>https://yadi.sk/d/FFAmhCSshBWqeg/GP467-2.jpg</t>
  </si>
  <si>
    <t>https://yadi.sk/d/FFAmhCSshBWqeg/GP475-2.jpg</t>
  </si>
  <si>
    <t>https://yadi.sk/d/FFAmhCSshBWqeg/GP506-36.jpg</t>
  </si>
  <si>
    <t>https://yadi.sk/d/FFAmhCSshBWqeg/GE218-7-1.jpg</t>
  </si>
  <si>
    <t>https://yadi.sk/d/FFAmhCSshBWqeg/GW218-90-1.jpg</t>
  </si>
  <si>
    <t>https://yadi.sk/d/FFAmhCSshBWqeg/GW218-91-1.jpg</t>
  </si>
  <si>
    <t>https://yadi.sk/d/FFAmhCSshBWqeg/GW218-92-1.jpg</t>
  </si>
  <si>
    <t>https://yadi.sk/d/FFAmhCSshBWqeg/GP459-1.jpg</t>
  </si>
  <si>
    <t>https://yadi.sk/d/FFAmhCSshBWqeg/GP467-1.jpg</t>
  </si>
  <si>
    <t>https://yadi.sk/d/FFAmhCSshBWqeg/GWM5046-1.jpg</t>
  </si>
  <si>
    <t>https://yadi.sk/d/FFAmhCSshBWqeg/GWM5047-1.jpg</t>
  </si>
  <si>
    <t>https://yadi.sk/d/FFAmhCSshBWqeg/GW218-73-1.jpg</t>
  </si>
  <si>
    <t>https://yadi.sk/d/FFAmhCSshBWqeg/GP550-1.jpg</t>
  </si>
  <si>
    <t>https://yadi.sk/d/FFAmhCSshBWqeg/GP506-1.jpg</t>
  </si>
  <si>
    <t>https://yadi.sk/d/FFAmhCSshBWqeg/BS13-002-1.jpg</t>
  </si>
  <si>
    <t>https://yadi.sk/d/FFAmhCSshBWqeg/MC108-1.jpg</t>
  </si>
  <si>
    <t>https://yadi.sk/d/FFAmhCSshBWqeg/GP511-1.jpg</t>
  </si>
  <si>
    <t>https://yadi.sk/d/FFAmhCSshBWqeg/GWM5020-1.jpg</t>
  </si>
  <si>
    <t>https://yadi.sk/d/FFAmhCSshBWqeg/GWM5016-1.jpg</t>
  </si>
  <si>
    <t>https://yadi.sk/d/FFAmhCSshBWqeg/MC101-1.jpg</t>
  </si>
  <si>
    <t>https://yadi.sk/d/FFAmhCSshBWqeg/GWM6491-1.jpg</t>
  </si>
  <si>
    <t>https://yadi.sk/d/FFAmhCSshBWqeg/GWM6102-1.jpg</t>
  </si>
  <si>
    <t>https://yadi.sk/d/FFAmhCSshBWqeg/GWM6121-2.jpg</t>
  </si>
  <si>
    <t>https://www.youtube.com/watch?v=n_qX3TMGvcA</t>
  </si>
  <si>
    <t>https://www.youtube.com/watch?v=LSey4BA0KOU</t>
  </si>
  <si>
    <t>https://www.youtube.com/watch?v=aHIfBnbTjHA</t>
  </si>
  <si>
    <t>https://www.youtube.com/watch?v=IkO8DTmc5Q4</t>
  </si>
  <si>
    <t>https://www.youtube.com/watch?v=4VqS6-WC2P4</t>
  </si>
  <si>
    <t>https://www.youtube.com/watch?v=tE5sxSdP6Mo</t>
  </si>
  <si>
    <t>https://www.youtube.com/watch?v=TV2BWQ_mepE</t>
  </si>
  <si>
    <t>https://www.youtube.com/watch?v=fvGY0uyArmI</t>
  </si>
  <si>
    <t>https://www.youtube.com/watch?v=gSQbrgwGj34</t>
  </si>
  <si>
    <t>https://www.youtube.com/watch?v=lyRHov3raDM&amp;list=PL4x5fXEs6AqCqsF7mY9XwZ0b876RLGnV-</t>
  </si>
  <si>
    <t>https://www.youtube.com/watch?v=pAb8a42Vvwo</t>
  </si>
  <si>
    <t>https://youtu.be/YjChVMPINmc</t>
  </si>
  <si>
    <t>https://youtu.be/8BgIPndSc5Q</t>
  </si>
  <si>
    <t>https://youtu.be/q6fY6wUwG4E</t>
  </si>
  <si>
    <t>https://youtu.be/p5J0ynOrrWI</t>
  </si>
  <si>
    <t>https://youtu.be/vO9BnZfL2dE</t>
  </si>
  <si>
    <t>https://youtu.be/SFO79zAC_do</t>
  </si>
  <si>
    <t>https://youtu.be/OhO2rX3xTqA</t>
  </si>
  <si>
    <t>https://youtu.be/jOnLEoGIF6k</t>
  </si>
  <si>
    <t>https://youtu.be/J6ymUkJ__yI</t>
  </si>
  <si>
    <t>https://youtu.be/TsN1glmmYms</t>
  </si>
  <si>
    <t>https://youtu.be/l5V8KAVwvAI</t>
  </si>
  <si>
    <t>https://youtu.be/4XMtsijyYGY</t>
  </si>
  <si>
    <t>https://youtu.be/2-QZVH1QbE8</t>
  </si>
  <si>
    <t>https://youtu.be/FkaJkqeYQis</t>
  </si>
  <si>
    <t>https://youtu.be/yALQsUPTGXg</t>
  </si>
  <si>
    <t>https://youtu.be/p9ID-rAzfaY</t>
  </si>
  <si>
    <t>https://youtu.be/KluBRp2H9nM</t>
  </si>
  <si>
    <t>https://youtu.be/dIUpoU8gj_I</t>
  </si>
  <si>
    <t>https://youtu.be/nHesTBbPUR0</t>
  </si>
  <si>
    <t>https://youtu.be/8-I-BF6gL6Y</t>
  </si>
  <si>
    <t>https://youtu.be/KB3bmwMmEl4</t>
  </si>
  <si>
    <t>https://youtu.be/jdexWuZDdZY</t>
  </si>
  <si>
    <t>https://youtu.be/0VrWg7RMFm4</t>
  </si>
  <si>
    <t>https://youtu.be/PMEGiGluk3o</t>
  </si>
  <si>
    <t>https://youtu.be/TSX5Zubkjds</t>
  </si>
  <si>
    <t>https://youtu.be/deXOyEsXXEg</t>
  </si>
  <si>
    <t>https://www.youtube.com/watch?v=fBS8MTRyse0</t>
  </si>
  <si>
    <t>https://youtu.be/9qBoqsHDvJY</t>
  </si>
  <si>
    <t>https://www.youtube.com/watch?v=yj3GuZS3ILQ</t>
  </si>
  <si>
    <t>https://youtu.be/MbWWTo_K1mc</t>
  </si>
  <si>
    <t>https://www.youtube.com/watch?v=LrQxqwIyvj8</t>
  </si>
  <si>
    <t>https://youtu.be/1e5-hJADiBQ</t>
  </si>
  <si>
    <t>https://youtu.be/eMFYxJMZZyc</t>
  </si>
  <si>
    <t>https://www.youtube.com/watch?v=8HyR3ZPwiRQ</t>
  </si>
  <si>
    <t>https://youtu.be/ST2ebcBiCHU</t>
  </si>
  <si>
    <t>https://www.youtube.com/watch?v=HawMAYvOEU0</t>
  </si>
  <si>
    <t>https://youtu.be/-a35B9iHiBE</t>
  </si>
  <si>
    <t>https://youtu.be/NBkF4S89afw</t>
  </si>
  <si>
    <t>https://youtu.be/wCM5omcoy14</t>
  </si>
  <si>
    <t>https://youtu.be/_FmIXnK0gcI</t>
  </si>
  <si>
    <t>https://youtu.be/1xHIs7nMQJk</t>
  </si>
  <si>
    <t>https://youtu.be/We-5VQXio6w</t>
  </si>
  <si>
    <t>https://youtu.be/rxbV2zt4UbY</t>
  </si>
  <si>
    <t>https://youtu.be/VZ3VLLtvrWA</t>
  </si>
  <si>
    <t>https://youtu.be/9rlLza9aIRQ</t>
  </si>
  <si>
    <t>https://youtu.be/TEqVwLiWeqo</t>
  </si>
  <si>
    <t>https://youtu.be/DVE2tV-2LcU</t>
  </si>
  <si>
    <t>https://youtu.be/rsyqBODUweI</t>
  </si>
  <si>
    <t>https://youtu.be/hp-LbtvHGEw</t>
  </si>
  <si>
    <t>https://youtu.be/6qQRwk4nR7k</t>
  </si>
  <si>
    <t>https://youtu.be/g4HBkWYzyC4</t>
  </si>
  <si>
    <t>https://youtu.be/Zn6UaX16HqE</t>
  </si>
  <si>
    <t>https://youtu.be/9GOPH47dpxs</t>
  </si>
  <si>
    <t>https://youtu.be/-IS8Hc1kHoc</t>
  </si>
  <si>
    <t>https://youtu.be/KE8ZPXIdznA</t>
  </si>
  <si>
    <t>https://youtu.be/vTTb6Mt2LDc</t>
  </si>
  <si>
    <t>https://youtu.be/tLxtphwqClE</t>
  </si>
  <si>
    <t>https://youtu.be/r1e3NRtVnVE</t>
  </si>
  <si>
    <t>https://youtu.be/_qW7GHzaJHM</t>
  </si>
  <si>
    <t>https://youtu.be/VslicpNNTXs</t>
  </si>
  <si>
    <t>https://youtu.be/_fhWyYCH-4I</t>
  </si>
  <si>
    <t>https://youtu.be/-YE8Lqitqmo</t>
  </si>
  <si>
    <t>https://youtu.be/TtD71TTd1UQ</t>
  </si>
  <si>
    <t>https://youtu.be/e5q6Mj2tV0s</t>
  </si>
  <si>
    <t>https://youtu.be/zsYjP_eEULI</t>
  </si>
  <si>
    <t>https://youtu.be/Cf4ljoYg9kQ</t>
  </si>
  <si>
    <t>https://youtu.be/HYsRktwxLQI</t>
  </si>
  <si>
    <t>https://youtu.be/hmA05TNlgn4</t>
  </si>
  <si>
    <t>https://youtu.be/6iBoiwBJKzw</t>
  </si>
  <si>
    <t>https://youtu.be/T5Ak19c4Ayg</t>
  </si>
  <si>
    <t>https://youtu.be/p2FiBFG4CwM</t>
  </si>
  <si>
    <t>https://youtu.be/Dm_ER75HQ3U</t>
  </si>
  <si>
    <t>https://youtu.be/MhGwCa7KR6s</t>
  </si>
  <si>
    <t>https://youtu.be/JNLsmPAzR_s</t>
  </si>
  <si>
    <t>https://youtu.be/XZHBtiC_x68</t>
  </si>
  <si>
    <t>https://youtu.be/5k-YTnRPZt8</t>
  </si>
  <si>
    <t>https://youtu.be/Pe5u7uMmJFA</t>
  </si>
  <si>
    <t>https://youtu.be/T-S_SBhpWkQ</t>
  </si>
  <si>
    <t>https://youtu.be/cDUyFfWWueA</t>
  </si>
  <si>
    <t>https://youtu.be/RHFGfcqmnS0</t>
  </si>
  <si>
    <t>https://youtu.be/ubjQFonPvBY</t>
  </si>
  <si>
    <t>https://youtu.be/gAQOZswCn2U</t>
  </si>
  <si>
    <t>https://youtu.be/nW9Bhur0X3w</t>
  </si>
  <si>
    <t>https://youtu.be/RbWqejKICXM</t>
  </si>
  <si>
    <t>https://youtu.be/iqDQNnrFFQo</t>
  </si>
  <si>
    <t>https://youtu.be/5qG7Z5-zeQQ</t>
  </si>
  <si>
    <t>https://youtu.be/BuMdif05LY4</t>
  </si>
  <si>
    <t>https://youtu.be/AGEIiK1z1SY</t>
  </si>
  <si>
    <t>https://youtu.be/4_hWo7HfwQo</t>
  </si>
  <si>
    <t>https://youtu.be/zu1LvmKqZ_U</t>
  </si>
  <si>
    <t>https://youtu.be/wgZFrJJaVQY</t>
  </si>
  <si>
    <t>https://youtu.be/ipsDzCu8Kcs</t>
  </si>
  <si>
    <t>https://youtu.be/XBMhhoo0iO0</t>
  </si>
  <si>
    <t>https://youtu.be/U22VQSjk6_E</t>
  </si>
  <si>
    <t>https://youtu.be/l-ChlxfowB4</t>
  </si>
  <si>
    <t>https://youtu.be/qKueyBeimKY</t>
  </si>
  <si>
    <t>https://youtu.be/9_yqN5Aalg8</t>
  </si>
  <si>
    <t>https://youtu.be/KJOjT8pDM0c</t>
  </si>
  <si>
    <t>https://youtu.be/yihQv_5BDYU</t>
  </si>
  <si>
    <t>https://youtu.be/OuUytCKn99M</t>
  </si>
  <si>
    <t>https://youtu.be/YmTGLu7-Czw</t>
  </si>
  <si>
    <t>https://youtu.be/CyqSrd5Wo5c</t>
  </si>
  <si>
    <t>https://youtu.be/eIDTv6Z5uIc</t>
  </si>
  <si>
    <t>https://youtu.be/vHC4gb18BNs</t>
  </si>
  <si>
    <t>https://youtu.be/D0zg5z9J-0E</t>
  </si>
  <si>
    <t>https://youtu.be/9uOTddbHQwc</t>
  </si>
  <si>
    <t>https://youtu.be/OTS6O54Vuzs</t>
  </si>
  <si>
    <t>https://youtu.be/L-eUkDTGPss</t>
  </si>
  <si>
    <t>https://youtu.be/9K6RT2ywaOM</t>
  </si>
  <si>
    <t>https://youtu.be/49-HM_iAFMI</t>
  </si>
  <si>
    <t>https://youtu.be/0foHAny-OTw</t>
  </si>
  <si>
    <t>https://youtu.be/syfM_4xWRsQ</t>
  </si>
  <si>
    <t>https://youtu.be/2HQpLf4kmjA</t>
  </si>
  <si>
    <t>https://youtu.be/QUB-yF-F1P8</t>
  </si>
  <si>
    <t>https://youtu.be/Stswm0w2_jg</t>
  </si>
  <si>
    <t>https://youtu.be/3y3QQY9Dcog</t>
  </si>
  <si>
    <t>https://youtu.be/uDXEuQ1tRG0</t>
  </si>
  <si>
    <t>https://youtu.be/2wwvFb86huw</t>
  </si>
  <si>
    <t>https://youtu.be/gKzx6nR1lkU</t>
  </si>
  <si>
    <t>https://youtu.be/GxVDLBPyccA</t>
  </si>
  <si>
    <t>https://youtu.be/U9ixNJf_f4s</t>
  </si>
  <si>
    <t>https://youtu.be/hqjVm_BypnM</t>
  </si>
  <si>
    <t>https://youtu.be/w3QdSu1kLL0</t>
  </si>
  <si>
    <t>https://youtu.be/2JM4ASCeVqQ</t>
  </si>
  <si>
    <t>https://youtu.be/vecsrykwJng</t>
  </si>
  <si>
    <t>https://youtu.be/CE8V_dlVyWo</t>
  </si>
  <si>
    <t>https://youtu.be/oWk9JE4enn4</t>
  </si>
  <si>
    <t>https://youtu.be/G1_B7R7Uwfg</t>
  </si>
  <si>
    <t>https://youtu.be/qhd1cvoEPxg</t>
  </si>
  <si>
    <t>https://youtu.be/SvHbVcrZiVc</t>
  </si>
  <si>
    <t>https://youtu.be/NBpZD0tL8ms</t>
  </si>
  <si>
    <t>https://youtu.be/bap6kOdoR7A</t>
  </si>
  <si>
    <t>https://youtu.be/XSvGII5s1pA</t>
  </si>
  <si>
    <t>https://youtu.be/fjh5-FcCRuY</t>
  </si>
  <si>
    <t>https://youtu.be/9R70WrtOSsg</t>
  </si>
  <si>
    <t>https://youtu.be/IZRvd4vXAiE</t>
  </si>
  <si>
    <t>https://youtu.be/3rlwEOBqACk</t>
  </si>
  <si>
    <t>https://youtu.be/bJBui8X4mzs</t>
  </si>
  <si>
    <t>https://youtu.be/0Vjfr6ieAuQ</t>
  </si>
  <si>
    <t>https://youtu.be/WZOrKEHmvm0</t>
  </si>
  <si>
    <t>https://youtu.be/EQ371k1bM2A</t>
  </si>
  <si>
    <t>https://youtu.be/8zuzi8UgPFU</t>
  </si>
  <si>
    <t>https://youtu.be/63AHBjYWPKc</t>
  </si>
  <si>
    <t>https://youtu.be/xg2HR5hT120</t>
  </si>
  <si>
    <t>https://youtu.be/gf6r4YFbFGU</t>
  </si>
  <si>
    <t>https://youtu.be/VVrE7gwq9qA</t>
  </si>
  <si>
    <t>https://youtu.be/r4XXoK4PcZU</t>
  </si>
  <si>
    <t>https://youtu.be/9iWVFC_8Wps</t>
  </si>
  <si>
    <t>https://youtu.be/XFoMAStRR2I</t>
  </si>
  <si>
    <t>https://youtu.be/XPn2j8-HY8U</t>
  </si>
  <si>
    <t>https://youtu.be/S_jGwt2x3tw</t>
  </si>
  <si>
    <t>https://youtu.be/I_ddDuv5Z7k</t>
  </si>
  <si>
    <t>https://youtu.be/9YKpLEz0mFo</t>
  </si>
  <si>
    <t>https://youtu.be/eNaM64gkF_I</t>
  </si>
  <si>
    <t>https://youtu.be/NOOeMItzz6A</t>
  </si>
  <si>
    <t>https://youtu.be/OL9yHCo3EgM</t>
  </si>
  <si>
    <t>https://youtu.be/woocuc4APjk</t>
  </si>
  <si>
    <t>https://youtu.be/eYE0p7wr95Y</t>
  </si>
  <si>
    <t>https://youtu.be/EFH8L20EbAo</t>
  </si>
  <si>
    <t>https://youtu.be/Omng3wfSf54</t>
  </si>
  <si>
    <t xml:space="preserve">ver. 10.2020 </t>
  </si>
  <si>
    <t>https://youtu.be/c23PjSBdRq4</t>
  </si>
  <si>
    <t>https://youtu.be/q2tRiTzpT20</t>
  </si>
  <si>
    <t>https://youtu.be/zXYMUOS3eaQ</t>
  </si>
  <si>
    <t>https://youtu.be/y6bFllORBxY</t>
  </si>
  <si>
    <t>https://youtu.be/UJjz0hgO5Wc</t>
  </si>
  <si>
    <t>https://youtu.be/6AzPa506tTM</t>
  </si>
  <si>
    <t>https://youtu.be/SZDimWWBcIg</t>
  </si>
  <si>
    <t>https://youtu.be/vBqWvbdxyUM</t>
  </si>
  <si>
    <t>https://youtu.be/pXYgglc5vCM</t>
  </si>
  <si>
    <t>https://youtu.be/IBocpnKIHx0</t>
  </si>
  <si>
    <t>https://youtu.be/u4mvPEVLtzM</t>
  </si>
  <si>
    <t>https://youtu.be/3bPxTCDAetk</t>
  </si>
  <si>
    <t>https://youtu.be/veyuPksMu_4</t>
  </si>
  <si>
    <t>https://youtu.be/vg-yu5f_YT8</t>
  </si>
  <si>
    <t>https://youtu.be/qveKBHlZ2fY</t>
  </si>
  <si>
    <t>https://youtu.be/6gcPoscKGyI</t>
  </si>
  <si>
    <t>https://youtu.be/Qd3x0UkeYRg</t>
  </si>
  <si>
    <t>https://youtu.be/TlS_YGPg2jY</t>
  </si>
  <si>
    <t>https://youtu.be/gnCo4kl3bDo</t>
  </si>
  <si>
    <t>https://youtu.be/R1_5P_1mJIs</t>
  </si>
  <si>
    <t>https://youtu.be/0fqq8K7AVb8</t>
  </si>
  <si>
    <t>https://youtu.be/frKUpVvslFc</t>
  </si>
  <si>
    <t>Остатки СПб кор</t>
  </si>
  <si>
    <t xml:space="preserve">                                                                                    1032aa@maxsem.ru</t>
  </si>
  <si>
    <r>
      <t xml:space="preserve">Агзамов Артём +7 921 652 82 82 </t>
    </r>
    <r>
      <rPr>
        <sz val="14"/>
        <color rgb="FF000000"/>
        <rFont val="Calibri"/>
        <family val="2"/>
        <charset val="204"/>
        <scheme val="minor"/>
      </rPr>
      <t>(</t>
    </r>
    <r>
      <rPr>
        <i/>
        <sz val="14"/>
        <color rgb="FF000000"/>
        <rFont val="Calibri"/>
        <family val="2"/>
        <charset val="204"/>
        <scheme val="minor"/>
      </rPr>
      <t>WhatsApp, Viber</t>
    </r>
    <r>
      <rPr>
        <sz val="14"/>
        <color rgb="FF000000"/>
        <rFont val="Calibri"/>
        <family val="2"/>
        <charset val="204"/>
        <scheme val="minor"/>
      </rPr>
      <t>)</t>
    </r>
  </si>
  <si>
    <t xml:space="preserve">                                                                                                  Менеджер:</t>
  </si>
  <si>
    <t>Просим учесть, что скидка на категорию ДЫМЫ формируется отдельно! Узнать скидку можете у Вашего менеджера.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</si>
</sst>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₽_-;\-* #,##0.00\ _₽_-;_-* &quot;-&quot;??\ _₽_-;_-@_-"/>
    <numFmt numFmtId="164" formatCode="#,##0.0000"/>
    <numFmt numFmtId="165" formatCode="#,##0.000"/>
    <numFmt numFmtId="166" formatCode="#,##0.0"/>
  </numFmts>
  <fonts count="66" x14ac:knownFonts="1"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E"/>
      <charset val="238"/>
    </font>
    <font>
      <sz val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sz val="11"/>
      <color indexed="10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0"/>
      <name val="Calibri"/>
      <family val="2"/>
      <charset val="204"/>
    </font>
    <font>
      <b/>
      <sz val="8"/>
      <color theme="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rgb="FF0070C0"/>
      <name val="Calibri"/>
      <family val="2"/>
      <charset val="204"/>
      <scheme val="minor"/>
    </font>
    <font>
      <b/>
      <sz val="8"/>
      <color rgb="FFFFFFFF"/>
      <name val="Calibri"/>
      <family val="2"/>
      <charset val="204"/>
      <scheme val="minor"/>
    </font>
    <font>
      <b/>
      <sz val="11"/>
      <color theme="1"/>
      <name val="Calibri"/>
      <family val="2"/>
      <charset val="204"/>
    </font>
    <font>
      <b/>
      <sz val="11"/>
      <name val="Calibri"/>
      <family val="2"/>
      <scheme val="minor"/>
    </font>
    <font>
      <sz val="11"/>
      <color rgb="FFFF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2"/>
      <color theme="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sz val="12"/>
      <color theme="1" tint="4.9989318521683403E-2"/>
      <name val="Calibri"/>
      <family val="2"/>
      <charset val="204"/>
      <scheme val="minor"/>
    </font>
    <font>
      <u/>
      <sz val="14"/>
      <color theme="1" tint="4.9989318521683403E-2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color rgb="FF000000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i/>
      <sz val="11"/>
      <name val="Calibri"/>
      <family val="2"/>
      <charset val="204"/>
    </font>
    <font>
      <b/>
      <sz val="12"/>
      <color rgb="FF0070C0"/>
      <name val="Calibri"/>
      <family val="2"/>
      <charset val="204"/>
      <scheme val="minor"/>
    </font>
    <font>
      <sz val="14"/>
      <color rgb="FF000000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b/>
      <sz val="14"/>
      <color rgb="FF000000"/>
      <name val="Calibri"/>
      <family val="2"/>
      <charset val="204"/>
      <scheme val="minor"/>
    </font>
    <font>
      <i/>
      <sz val="14"/>
      <color rgb="FF000000"/>
      <name val="Calibri"/>
      <family val="2"/>
      <charset val="204"/>
      <scheme val="minor"/>
    </font>
    <font>
      <sz val="12"/>
      <color rgb="FFFFFFFF"/>
      <name val="Calibri"/>
      <family val="2"/>
      <charset val="204"/>
      <scheme val="minor"/>
    </font>
    <font>
      <sz val="11"/>
      <color theme="10"/>
      <name val="Calibri"/>
      <family val="2"/>
      <charset val="204"/>
      <scheme val="minor"/>
    </font>
    <font>
      <b/>
      <u/>
      <sz val="11"/>
      <color rgb="FFFF0000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6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rgb="FF000000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14" fillId="2" borderId="0" applyNumberFormat="0" applyBorder="0" applyAlignment="0" applyProtection="0"/>
    <xf numFmtId="0" fontId="9" fillId="0" borderId="0"/>
    <xf numFmtId="0" fontId="16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0" fontId="22" fillId="0" borderId="0"/>
  </cellStyleXfs>
  <cellXfs count="350">
    <xf numFmtId="0" fontId="0" fillId="0" borderId="0" xfId="0"/>
    <xf numFmtId="0" fontId="24" fillId="0" borderId="3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left" vertical="center"/>
    </xf>
    <xf numFmtId="0" fontId="20" fillId="0" borderId="0" xfId="0" applyFont="1" applyFill="1" applyAlignment="1">
      <alignment vertical="center" wrapText="1"/>
    </xf>
    <xf numFmtId="0" fontId="21" fillId="0" borderId="3" xfId="0" applyFont="1" applyFill="1" applyBorder="1" applyAlignment="1">
      <alignment horizontal="left" vertical="center"/>
    </xf>
    <xf numFmtId="0" fontId="21" fillId="0" borderId="3" xfId="0" applyFont="1" applyFill="1" applyBorder="1" applyAlignment="1">
      <alignment vertical="center" wrapText="1"/>
    </xf>
    <xf numFmtId="0" fontId="21" fillId="0" borderId="3" xfId="0" applyFont="1" applyFill="1" applyBorder="1" applyAlignment="1">
      <alignment horizontal="left" vertical="center" wrapText="1"/>
    </xf>
    <xf numFmtId="0" fontId="18" fillId="0" borderId="3" xfId="0" applyFont="1" applyFill="1" applyBorder="1" applyAlignment="1">
      <alignment vertical="center" wrapText="1"/>
    </xf>
    <xf numFmtId="0" fontId="15" fillId="0" borderId="3" xfId="0" applyFont="1" applyFill="1" applyBorder="1" applyAlignment="1">
      <alignment horizontal="left" vertical="center"/>
    </xf>
    <xf numFmtId="0" fontId="18" fillId="0" borderId="3" xfId="0" applyFont="1" applyFill="1" applyBorder="1" applyAlignment="1">
      <alignment horizontal="left" vertical="center" wrapText="1"/>
    </xf>
    <xf numFmtId="49" fontId="21" fillId="0" borderId="3" xfId="0" applyNumberFormat="1" applyFont="1" applyFill="1" applyBorder="1" applyAlignment="1">
      <alignment horizontal="left" vertical="center"/>
    </xf>
    <xf numFmtId="0" fontId="17" fillId="0" borderId="3" xfId="0" applyFont="1" applyFill="1" applyBorder="1" applyAlignment="1">
      <alignment horizontal="left" vertical="center"/>
    </xf>
    <xf numFmtId="4" fontId="15" fillId="0" borderId="3" xfId="0" applyNumberFormat="1" applyFont="1" applyFill="1" applyBorder="1" applyAlignment="1">
      <alignment horizontal="right" vertical="center"/>
    </xf>
    <xf numFmtId="0" fontId="25" fillId="0" borderId="3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49" fontId="17" fillId="0" borderId="3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5" fillId="3" borderId="0" xfId="0" applyFont="1" applyFill="1" applyBorder="1" applyAlignment="1">
      <alignment vertical="center"/>
    </xf>
    <xf numFmtId="0" fontId="40" fillId="3" borderId="0" xfId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49" fontId="12" fillId="0" borderId="3" xfId="0" applyNumberFormat="1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horizontal="center" vertical="center"/>
    </xf>
    <xf numFmtId="49" fontId="15" fillId="0" borderId="3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19" fillId="0" borderId="0" xfId="2" applyFont="1" applyFill="1" applyAlignment="1">
      <alignment horizontal="center" vertical="center"/>
    </xf>
    <xf numFmtId="0" fontId="22" fillId="0" borderId="3" xfId="0" applyFont="1" applyFill="1" applyBorder="1" applyAlignment="1">
      <alignment horizontal="center" vertical="center"/>
    </xf>
    <xf numFmtId="0" fontId="31" fillId="0" borderId="3" xfId="0" applyFont="1" applyFill="1" applyBorder="1" applyAlignment="1">
      <alignment horizontal="center" vertical="center"/>
    </xf>
    <xf numFmtId="49" fontId="18" fillId="0" borderId="3" xfId="0" applyNumberFormat="1" applyFont="1" applyFill="1" applyBorder="1" applyAlignment="1">
      <alignment horizontal="center" vertical="center"/>
    </xf>
    <xf numFmtId="4" fontId="22" fillId="0" borderId="3" xfId="0" applyNumberFormat="1" applyFont="1" applyFill="1" applyBorder="1" applyAlignment="1">
      <alignment horizontal="center" vertical="center"/>
    </xf>
    <xf numFmtId="0" fontId="26" fillId="0" borderId="3" xfId="0" applyFont="1" applyFill="1" applyBorder="1" applyAlignment="1">
      <alignment horizontal="center" vertical="center"/>
    </xf>
    <xf numFmtId="0" fontId="29" fillId="0" borderId="3" xfId="0" applyFont="1" applyFill="1" applyBorder="1" applyAlignment="1">
      <alignment horizontal="center" vertical="center"/>
    </xf>
    <xf numFmtId="49" fontId="8" fillId="0" borderId="3" xfId="0" applyNumberFormat="1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2" fontId="20" fillId="0" borderId="2" xfId="0" applyNumberFormat="1" applyFont="1" applyFill="1" applyBorder="1" applyAlignment="1">
      <alignment horizontal="center" vertical="center" wrapText="1"/>
    </xf>
    <xf numFmtId="2" fontId="19" fillId="0" borderId="2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40" fillId="0" borderId="0" xfId="0" applyFont="1" applyFill="1" applyBorder="1" applyAlignment="1">
      <alignment vertical="center"/>
    </xf>
    <xf numFmtId="0" fontId="41" fillId="0" borderId="0" xfId="0" applyFont="1" applyFill="1" applyBorder="1" applyAlignment="1">
      <alignment vertical="center"/>
    </xf>
    <xf numFmtId="0" fontId="41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7" fillId="0" borderId="3" xfId="0" applyFont="1" applyFill="1" applyBorder="1" applyAlignment="1">
      <alignment horizontal="left" vertical="center"/>
    </xf>
    <xf numFmtId="0" fontId="5" fillId="0" borderId="0" xfId="0" applyFont="1" applyFill="1" applyAlignment="1">
      <alignment vertical="center"/>
    </xf>
    <xf numFmtId="0" fontId="0" fillId="0" borderId="0" xfId="0" applyFill="1" applyAlignment="1">
      <alignment vertical="center" wrapText="1"/>
    </xf>
    <xf numFmtId="3" fontId="0" fillId="0" borderId="0" xfId="0" applyNumberFormat="1" applyFill="1" applyAlignment="1">
      <alignment vertical="center"/>
    </xf>
    <xf numFmtId="4" fontId="38" fillId="0" borderId="3" xfId="0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 horizontal="center" vertical="center"/>
    </xf>
    <xf numFmtId="4" fontId="25" fillId="4" borderId="3" xfId="0" applyNumberFormat="1" applyFont="1" applyFill="1" applyBorder="1" applyAlignment="1">
      <alignment horizontal="center" vertical="center"/>
    </xf>
    <xf numFmtId="0" fontId="0" fillId="3" borderId="0" xfId="0" applyFill="1" applyAlignment="1">
      <alignment vertical="center"/>
    </xf>
    <xf numFmtId="0" fontId="0" fillId="3" borderId="0" xfId="0" applyFill="1" applyAlignment="1">
      <alignment horizontal="right" vertical="center"/>
    </xf>
    <xf numFmtId="0" fontId="0" fillId="3" borderId="0" xfId="0" applyFill="1" applyBorder="1" applyAlignment="1">
      <alignment vertical="center"/>
    </xf>
    <xf numFmtId="0" fontId="45" fillId="3" borderId="0" xfId="3" applyFont="1" applyFill="1" applyBorder="1" applyAlignment="1">
      <alignment vertical="center"/>
    </xf>
    <xf numFmtId="2" fontId="15" fillId="3" borderId="0" xfId="0" applyNumberFormat="1" applyFont="1" applyFill="1" applyBorder="1" applyAlignment="1">
      <alignment horizontal="right" vertical="center"/>
    </xf>
    <xf numFmtId="0" fontId="40" fillId="3" borderId="0" xfId="0" applyFont="1" applyFill="1" applyBorder="1" applyAlignment="1">
      <alignment vertical="center"/>
    </xf>
    <xf numFmtId="0" fontId="44" fillId="3" borderId="0" xfId="0" applyFont="1" applyFill="1" applyBorder="1" applyAlignment="1">
      <alignment vertical="center"/>
    </xf>
    <xf numFmtId="0" fontId="41" fillId="3" borderId="0" xfId="0" applyFont="1" applyFill="1" applyBorder="1" applyAlignment="1">
      <alignment vertical="center"/>
    </xf>
    <xf numFmtId="2" fontId="40" fillId="3" borderId="0" xfId="0" applyNumberFormat="1" applyFont="1" applyFill="1" applyBorder="1" applyAlignment="1">
      <alignment horizontal="right" vertical="center"/>
    </xf>
    <xf numFmtId="9" fontId="43" fillId="3" borderId="4" xfId="0" applyNumberFormat="1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/>
    </xf>
    <xf numFmtId="0" fontId="21" fillId="0" borderId="6" xfId="0" applyFont="1" applyFill="1" applyBorder="1" applyAlignment="1">
      <alignment horizontal="center" vertical="center"/>
    </xf>
    <xf numFmtId="164" fontId="22" fillId="0" borderId="7" xfId="0" applyNumberFormat="1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horizontal="left" vertical="center"/>
    </xf>
    <xf numFmtId="0" fontId="21" fillId="0" borderId="7" xfId="0" applyFont="1" applyFill="1" applyBorder="1" applyAlignment="1">
      <alignment vertical="center" wrapText="1"/>
    </xf>
    <xf numFmtId="0" fontId="18" fillId="0" borderId="7" xfId="0" applyFont="1" applyFill="1" applyBorder="1" applyAlignment="1">
      <alignment horizontal="center" vertical="center"/>
    </xf>
    <xf numFmtId="49" fontId="17" fillId="0" borderId="7" xfId="0" applyNumberFormat="1" applyFont="1" applyFill="1" applyBorder="1" applyAlignment="1">
      <alignment horizontal="center" vertical="center"/>
    </xf>
    <xf numFmtId="4" fontId="15" fillId="0" borderId="7" xfId="0" applyNumberFormat="1" applyFont="1" applyFill="1" applyBorder="1" applyAlignment="1">
      <alignment horizontal="right" vertical="center"/>
    </xf>
    <xf numFmtId="0" fontId="21" fillId="0" borderId="8" xfId="0" applyFont="1" applyFill="1" applyBorder="1" applyAlignment="1">
      <alignment horizontal="center" vertical="center"/>
    </xf>
    <xf numFmtId="0" fontId="21" fillId="0" borderId="9" xfId="0" applyFont="1" applyFill="1" applyBorder="1" applyAlignment="1">
      <alignment horizontal="center" vertical="center"/>
    </xf>
    <xf numFmtId="0" fontId="22" fillId="0" borderId="5" xfId="0" applyFont="1" applyFill="1" applyBorder="1" applyAlignment="1">
      <alignment horizontal="center" vertical="center"/>
    </xf>
    <xf numFmtId="0" fontId="21" fillId="0" borderId="5" xfId="0" applyFont="1" applyFill="1" applyBorder="1" applyAlignment="1">
      <alignment horizontal="left" vertical="center"/>
    </xf>
    <xf numFmtId="0" fontId="21" fillId="0" borderId="5" xfId="0" applyFont="1" applyFill="1" applyBorder="1" applyAlignment="1">
      <alignment vertical="center" wrapText="1"/>
    </xf>
    <xf numFmtId="0" fontId="18" fillId="0" borderId="5" xfId="0" applyFont="1" applyFill="1" applyBorder="1" applyAlignment="1">
      <alignment horizontal="center" vertical="center"/>
    </xf>
    <xf numFmtId="49" fontId="17" fillId="0" borderId="5" xfId="0" applyNumberFormat="1" applyFont="1" applyFill="1" applyBorder="1" applyAlignment="1">
      <alignment horizontal="center" vertical="center"/>
    </xf>
    <xf numFmtId="4" fontId="15" fillId="0" borderId="5" xfId="0" applyNumberFormat="1" applyFont="1" applyFill="1" applyBorder="1" applyAlignment="1">
      <alignment horizontal="right" vertical="center"/>
    </xf>
    <xf numFmtId="4" fontId="22" fillId="0" borderId="7" xfId="0" applyNumberFormat="1" applyFont="1" applyFill="1" applyBorder="1" applyAlignment="1">
      <alignment horizontal="center" vertical="center"/>
    </xf>
    <xf numFmtId="0" fontId="24" fillId="0" borderId="5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left" vertical="center"/>
    </xf>
    <xf numFmtId="0" fontId="21" fillId="0" borderId="5" xfId="0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horizontal="center" vertical="center"/>
    </xf>
    <xf numFmtId="49" fontId="12" fillId="0" borderId="5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horizontal="center" vertical="center"/>
    </xf>
    <xf numFmtId="49" fontId="17" fillId="0" borderId="0" xfId="0" applyNumberFormat="1" applyFont="1" applyFill="1" applyBorder="1" applyAlignment="1">
      <alignment horizontal="center" vertical="center"/>
    </xf>
    <xf numFmtId="3" fontId="19" fillId="0" borderId="0" xfId="2" applyNumberFormat="1" applyFont="1" applyFill="1" applyBorder="1" applyAlignment="1">
      <alignment horizontal="center" vertical="center"/>
    </xf>
    <xf numFmtId="4" fontId="15" fillId="0" borderId="0" xfId="0" applyNumberFormat="1" applyFont="1" applyFill="1" applyBorder="1" applyAlignment="1">
      <alignment horizontal="right" vertical="center"/>
    </xf>
    <xf numFmtId="4" fontId="23" fillId="0" borderId="0" xfId="0" applyNumberFormat="1" applyFont="1" applyFill="1" applyBorder="1" applyAlignment="1">
      <alignment horizontal="right" vertical="center"/>
    </xf>
    <xf numFmtId="4" fontId="23" fillId="0" borderId="0" xfId="4" applyNumberFormat="1" applyFont="1" applyFill="1" applyBorder="1" applyAlignment="1">
      <alignment horizontal="right" vertical="center"/>
    </xf>
    <xf numFmtId="49" fontId="15" fillId="0" borderId="0" xfId="0" applyNumberFormat="1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left" vertical="center"/>
    </xf>
    <xf numFmtId="4" fontId="22" fillId="0" borderId="0" xfId="0" applyNumberFormat="1" applyFont="1" applyFill="1" applyBorder="1" applyAlignment="1">
      <alignment horizontal="center" vertical="center"/>
    </xf>
    <xf numFmtId="4" fontId="38" fillId="0" borderId="0" xfId="0" applyNumberFormat="1" applyFont="1" applyFill="1" applyBorder="1" applyAlignment="1">
      <alignment horizontal="right" vertical="center"/>
    </xf>
    <xf numFmtId="0" fontId="33" fillId="0" borderId="0" xfId="0" applyFont="1" applyFill="1" applyBorder="1" applyAlignment="1">
      <alignment horizontal="left" vertical="center"/>
    </xf>
    <xf numFmtId="0" fontId="34" fillId="0" borderId="0" xfId="0" applyFont="1" applyFill="1" applyBorder="1" applyAlignment="1">
      <alignment horizontal="center" vertical="center"/>
    </xf>
    <xf numFmtId="49" fontId="35" fillId="0" borderId="0" xfId="0" applyNumberFormat="1" applyFont="1" applyFill="1" applyBorder="1" applyAlignment="1">
      <alignment horizontal="center" vertical="center"/>
    </xf>
    <xf numFmtId="3" fontId="36" fillId="0" borderId="0" xfId="2" applyNumberFormat="1" applyFont="1" applyFill="1" applyBorder="1" applyAlignment="1">
      <alignment horizontal="center" vertical="center"/>
    </xf>
    <xf numFmtId="4" fontId="37" fillId="0" borderId="0" xfId="0" applyNumberFormat="1" applyFont="1" applyFill="1" applyBorder="1" applyAlignment="1">
      <alignment horizontal="right" vertical="center"/>
    </xf>
    <xf numFmtId="0" fontId="20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vertical="center"/>
    </xf>
    <xf numFmtId="4" fontId="30" fillId="0" borderId="0" xfId="0" applyNumberFormat="1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center" vertical="center"/>
    </xf>
    <xf numFmtId="0" fontId="26" fillId="0" borderId="7" xfId="0" applyFont="1" applyFill="1" applyBorder="1" applyAlignment="1">
      <alignment horizontal="center" vertical="center"/>
    </xf>
    <xf numFmtId="0" fontId="29" fillId="0" borderId="5" xfId="0" applyFont="1" applyFill="1" applyBorder="1" applyAlignment="1">
      <alignment horizontal="center" vertical="center"/>
    </xf>
    <xf numFmtId="4" fontId="25" fillId="4" borderId="5" xfId="0" applyNumberFormat="1" applyFont="1" applyFill="1" applyBorder="1" applyAlignment="1">
      <alignment horizontal="center" vertical="center"/>
    </xf>
    <xf numFmtId="4" fontId="38" fillId="0" borderId="5" xfId="0" applyNumberFormat="1" applyFont="1" applyFill="1" applyBorder="1" applyAlignment="1">
      <alignment horizontal="right" vertical="center"/>
    </xf>
    <xf numFmtId="0" fontId="29" fillId="0" borderId="7" xfId="0" applyFont="1" applyFill="1" applyBorder="1" applyAlignment="1">
      <alignment horizontal="center" vertical="center"/>
    </xf>
    <xf numFmtId="4" fontId="22" fillId="0" borderId="5" xfId="0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31" fillId="0" borderId="5" xfId="0" applyFont="1" applyFill="1" applyBorder="1" applyAlignment="1">
      <alignment horizontal="center" vertical="center"/>
    </xf>
    <xf numFmtId="49" fontId="21" fillId="0" borderId="7" xfId="0" applyNumberFormat="1" applyFont="1" applyFill="1" applyBorder="1" applyAlignment="1">
      <alignment horizontal="left" vertical="center"/>
    </xf>
    <xf numFmtId="49" fontId="21" fillId="0" borderId="5" xfId="0" applyNumberFormat="1" applyFont="1" applyFill="1" applyBorder="1" applyAlignment="1">
      <alignment horizontal="left" vertical="center"/>
    </xf>
    <xf numFmtId="4" fontId="38" fillId="0" borderId="7" xfId="0" applyNumberFormat="1" applyFont="1" applyFill="1" applyBorder="1" applyAlignment="1">
      <alignment horizontal="right" vertical="center"/>
    </xf>
    <xf numFmtId="0" fontId="25" fillId="0" borderId="7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left" vertical="center"/>
    </xf>
    <xf numFmtId="0" fontId="17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horizontal="center" vertical="center"/>
    </xf>
    <xf numFmtId="4" fontId="21" fillId="0" borderId="5" xfId="0" applyNumberFormat="1" applyFont="1" applyFill="1" applyBorder="1" applyAlignment="1">
      <alignment horizontal="left" vertical="center"/>
    </xf>
    <xf numFmtId="0" fontId="21" fillId="0" borderId="1" xfId="0" applyFont="1" applyFill="1" applyBorder="1" applyAlignment="1">
      <alignment horizontal="center" vertical="center"/>
    </xf>
    <xf numFmtId="4" fontId="22" fillId="0" borderId="2" xfId="0" applyNumberFormat="1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left" vertical="center"/>
    </xf>
    <xf numFmtId="0" fontId="21" fillId="0" borderId="2" xfId="0" applyFont="1" applyFill="1" applyBorder="1" applyAlignment="1">
      <alignment vertical="center" wrapText="1"/>
    </xf>
    <xf numFmtId="49" fontId="17" fillId="0" borderId="2" xfId="0" applyNumberFormat="1" applyFont="1" applyFill="1" applyBorder="1" applyAlignment="1">
      <alignment horizontal="center" vertical="center"/>
    </xf>
    <xf numFmtId="4" fontId="15" fillId="0" borderId="2" xfId="0" applyNumberFormat="1" applyFont="1" applyFill="1" applyBorder="1" applyAlignment="1">
      <alignment horizontal="right" vertical="center"/>
    </xf>
    <xf numFmtId="49" fontId="18" fillId="0" borderId="5" xfId="0" applyNumberFormat="1" applyFont="1" applyFill="1" applyBorder="1" applyAlignment="1">
      <alignment horizontal="center" vertical="center"/>
    </xf>
    <xf numFmtId="49" fontId="18" fillId="0" borderId="7" xfId="0" applyNumberFormat="1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horizontal="left" vertical="center" wrapText="1"/>
    </xf>
    <xf numFmtId="0" fontId="24" fillId="0" borderId="7" xfId="0" applyFont="1" applyFill="1" applyBorder="1" applyAlignment="1">
      <alignment horizontal="center" vertical="center"/>
    </xf>
    <xf numFmtId="2" fontId="42" fillId="3" borderId="4" xfId="0" applyNumberFormat="1" applyFont="1" applyFill="1" applyBorder="1" applyAlignment="1">
      <alignment horizontal="center" vertical="center"/>
    </xf>
    <xf numFmtId="0" fontId="46" fillId="3" borderId="0" xfId="0" applyFont="1" applyFill="1" applyBorder="1" applyAlignment="1">
      <alignment vertical="center"/>
    </xf>
    <xf numFmtId="4" fontId="38" fillId="0" borderId="2" xfId="0" applyNumberFormat="1" applyFont="1" applyFill="1" applyBorder="1" applyAlignment="1">
      <alignment horizontal="right" vertical="center"/>
    </xf>
    <xf numFmtId="0" fontId="28" fillId="0" borderId="7" xfId="3" applyFont="1" applyFill="1" applyBorder="1" applyAlignment="1">
      <alignment horizontal="center" vertical="center"/>
    </xf>
    <xf numFmtId="0" fontId="28" fillId="0" borderId="3" xfId="3" applyNumberFormat="1" applyFont="1" applyFill="1" applyBorder="1" applyAlignment="1">
      <alignment horizontal="center" vertical="center"/>
    </xf>
    <xf numFmtId="0" fontId="28" fillId="0" borderId="3" xfId="3" applyFont="1" applyFill="1" applyBorder="1" applyAlignment="1">
      <alignment horizontal="center" vertical="center"/>
    </xf>
    <xf numFmtId="0" fontId="28" fillId="0" borderId="5" xfId="3" applyFont="1" applyFill="1" applyBorder="1" applyAlignment="1">
      <alignment horizontal="center" vertical="center"/>
    </xf>
    <xf numFmtId="0" fontId="28" fillId="0" borderId="5" xfId="3" applyNumberFormat="1" applyFont="1" applyFill="1" applyBorder="1" applyAlignment="1">
      <alignment horizontal="center" vertical="center"/>
    </xf>
    <xf numFmtId="0" fontId="28" fillId="0" borderId="7" xfId="3" applyNumberFormat="1" applyFont="1" applyFill="1" applyBorder="1" applyAlignment="1">
      <alignment horizontal="center" vertical="center"/>
    </xf>
    <xf numFmtId="4" fontId="5" fillId="0" borderId="3" xfId="0" applyNumberFormat="1" applyFont="1" applyFill="1" applyBorder="1" applyAlignment="1">
      <alignment horizontal="right" vertical="center"/>
    </xf>
    <xf numFmtId="4" fontId="5" fillId="0" borderId="5" xfId="0" applyNumberFormat="1" applyFont="1" applyFill="1" applyBorder="1" applyAlignment="1">
      <alignment horizontal="right" vertical="center"/>
    </xf>
    <xf numFmtId="4" fontId="5" fillId="0" borderId="7" xfId="0" applyNumberFormat="1" applyFont="1" applyFill="1" applyBorder="1" applyAlignment="1">
      <alignment horizontal="right" vertical="center"/>
    </xf>
    <xf numFmtId="2" fontId="23" fillId="0" borderId="11" xfId="0" applyNumberFormat="1" applyFont="1" applyFill="1" applyBorder="1" applyAlignment="1">
      <alignment horizontal="center" vertical="center" wrapText="1"/>
    </xf>
    <xf numFmtId="4" fontId="23" fillId="0" borderId="12" xfId="4" applyNumberFormat="1" applyFont="1" applyFill="1" applyBorder="1" applyAlignment="1">
      <alignment horizontal="right" vertical="center"/>
    </xf>
    <xf numFmtId="4" fontId="23" fillId="0" borderId="13" xfId="4" applyNumberFormat="1" applyFont="1" applyFill="1" applyBorder="1" applyAlignment="1">
      <alignment horizontal="right" vertical="center"/>
    </xf>
    <xf numFmtId="4" fontId="23" fillId="0" borderId="14" xfId="4" applyNumberFormat="1" applyFont="1" applyFill="1" applyBorder="1" applyAlignment="1">
      <alignment horizontal="right" vertical="center"/>
    </xf>
    <xf numFmtId="4" fontId="23" fillId="0" borderId="11" xfId="4" applyNumberFormat="1" applyFont="1" applyFill="1" applyBorder="1" applyAlignment="1">
      <alignment horizontal="right" vertical="center"/>
    </xf>
    <xf numFmtId="4" fontId="0" fillId="0" borderId="0" xfId="0" applyNumberFormat="1" applyFill="1" applyAlignment="1">
      <alignment horizontal="center" vertical="center"/>
    </xf>
    <xf numFmtId="4" fontId="48" fillId="0" borderId="3" xfId="0" applyNumberFormat="1" applyFont="1" applyFill="1" applyBorder="1" applyAlignment="1">
      <alignment horizontal="center" vertical="center"/>
    </xf>
    <xf numFmtId="165" fontId="0" fillId="0" borderId="0" xfId="0" applyNumberFormat="1" applyFill="1" applyAlignment="1">
      <alignment horizontal="center" vertical="center"/>
    </xf>
    <xf numFmtId="4" fontId="48" fillId="0" borderId="7" xfId="0" applyNumberFormat="1" applyFont="1" applyFill="1" applyBorder="1" applyAlignment="1">
      <alignment horizontal="center" vertical="center"/>
    </xf>
    <xf numFmtId="165" fontId="48" fillId="0" borderId="15" xfId="0" applyNumberFormat="1" applyFont="1" applyFill="1" applyBorder="1" applyAlignment="1">
      <alignment horizontal="center" vertical="center"/>
    </xf>
    <xf numFmtId="4" fontId="48" fillId="0" borderId="5" xfId="0" applyNumberFormat="1" applyFont="1" applyFill="1" applyBorder="1" applyAlignment="1">
      <alignment horizontal="center" vertical="center"/>
    </xf>
    <xf numFmtId="165" fontId="48" fillId="0" borderId="16" xfId="0" applyNumberFormat="1" applyFont="1" applyFill="1" applyBorder="1" applyAlignment="1">
      <alignment horizontal="center" vertical="center"/>
    </xf>
    <xf numFmtId="165" fontId="48" fillId="0" borderId="17" xfId="0" applyNumberFormat="1" applyFont="1" applyFill="1" applyBorder="1" applyAlignment="1">
      <alignment horizontal="center" vertical="center"/>
    </xf>
    <xf numFmtId="4" fontId="48" fillId="0" borderId="2" xfId="0" applyNumberFormat="1" applyFont="1" applyFill="1" applyBorder="1" applyAlignment="1">
      <alignment horizontal="center" vertical="center"/>
    </xf>
    <xf numFmtId="165" fontId="48" fillId="0" borderId="18" xfId="0" applyNumberFormat="1" applyFont="1" applyFill="1" applyBorder="1" applyAlignment="1">
      <alignment horizontal="center" vertical="center"/>
    </xf>
    <xf numFmtId="4" fontId="30" fillId="0" borderId="2" xfId="0" applyNumberFormat="1" applyFont="1" applyFill="1" applyBorder="1" applyAlignment="1">
      <alignment horizontal="center" vertical="center" wrapText="1"/>
    </xf>
    <xf numFmtId="165" fontId="30" fillId="0" borderId="18" xfId="0" applyNumberFormat="1" applyFont="1" applyFill="1" applyBorder="1" applyAlignment="1">
      <alignment horizontal="center" vertical="center" wrapText="1"/>
    </xf>
    <xf numFmtId="3" fontId="0" fillId="0" borderId="0" xfId="0" applyNumberFormat="1" applyFill="1" applyBorder="1" applyAlignment="1">
      <alignment vertical="center"/>
    </xf>
    <xf numFmtId="0" fontId="28" fillId="0" borderId="0" xfId="3" applyFont="1" applyFill="1" applyBorder="1" applyAlignment="1">
      <alignment horizontal="center" vertical="center"/>
    </xf>
    <xf numFmtId="0" fontId="28" fillId="0" borderId="0" xfId="3" applyNumberFormat="1" applyFont="1" applyFill="1" applyBorder="1" applyAlignment="1">
      <alignment horizontal="center" vertical="center"/>
    </xf>
    <xf numFmtId="0" fontId="28" fillId="0" borderId="3" xfId="3" applyFont="1" applyBorder="1" applyAlignment="1">
      <alignment horizontal="center" vertical="center"/>
    </xf>
    <xf numFmtId="0" fontId="28" fillId="0" borderId="7" xfId="3" applyFont="1" applyBorder="1" applyAlignment="1">
      <alignment horizontal="center" vertical="center"/>
    </xf>
    <xf numFmtId="0" fontId="28" fillId="0" borderId="5" xfId="3" applyFont="1" applyBorder="1" applyAlignment="1">
      <alignment horizontal="center" vertical="center"/>
    </xf>
    <xf numFmtId="0" fontId="28" fillId="0" borderId="2" xfId="3" applyFont="1" applyBorder="1" applyAlignment="1">
      <alignment horizontal="center" vertical="center"/>
    </xf>
    <xf numFmtId="4" fontId="23" fillId="0" borderId="3" xfId="4" applyNumberFormat="1" applyFont="1" applyFill="1" applyBorder="1" applyAlignment="1">
      <alignment horizontal="right" vertical="center"/>
    </xf>
    <xf numFmtId="4" fontId="23" fillId="0" borderId="7" xfId="4" applyNumberFormat="1" applyFont="1" applyFill="1" applyBorder="1" applyAlignment="1">
      <alignment horizontal="right" vertical="center"/>
    </xf>
    <xf numFmtId="4" fontId="23" fillId="0" borderId="5" xfId="4" applyNumberFormat="1" applyFont="1" applyFill="1" applyBorder="1" applyAlignment="1">
      <alignment horizontal="right" vertical="center"/>
    </xf>
    <xf numFmtId="4" fontId="0" fillId="3" borderId="0" xfId="0" applyNumberFormat="1" applyFill="1" applyAlignment="1">
      <alignment vertical="center"/>
    </xf>
    <xf numFmtId="4" fontId="15" fillId="3" borderId="0" xfId="0" applyNumberFormat="1" applyFont="1" applyFill="1" applyBorder="1" applyAlignment="1">
      <alignment vertical="center"/>
    </xf>
    <xf numFmtId="4" fontId="40" fillId="3" borderId="0" xfId="1" applyNumberFormat="1" applyFont="1" applyFill="1" applyBorder="1" applyAlignment="1">
      <alignment horizontal="center" vertical="center"/>
    </xf>
    <xf numFmtId="4" fontId="19" fillId="0" borderId="2" xfId="0" applyNumberFormat="1" applyFont="1" applyFill="1" applyBorder="1" applyAlignment="1">
      <alignment horizontal="center" vertical="center" wrapText="1"/>
    </xf>
    <xf numFmtId="4" fontId="19" fillId="0" borderId="0" xfId="2" applyNumberFormat="1" applyFont="1" applyFill="1" applyAlignment="1">
      <alignment horizontal="center" vertical="center"/>
    </xf>
    <xf numFmtId="4" fontId="17" fillId="0" borderId="7" xfId="0" applyNumberFormat="1" applyFont="1" applyFill="1" applyBorder="1" applyAlignment="1">
      <alignment horizontal="center" vertical="center"/>
    </xf>
    <xf numFmtId="4" fontId="15" fillId="0" borderId="3" xfId="0" applyNumberFormat="1" applyFont="1" applyFill="1" applyBorder="1" applyAlignment="1">
      <alignment horizontal="center" vertical="center"/>
    </xf>
    <xf numFmtId="4" fontId="17" fillId="0" borderId="3" xfId="0" applyNumberFormat="1" applyFont="1" applyFill="1" applyBorder="1" applyAlignment="1">
      <alignment horizontal="center" vertical="center"/>
    </xf>
    <xf numFmtId="4" fontId="12" fillId="0" borderId="3" xfId="0" applyNumberFormat="1" applyFont="1" applyFill="1" applyBorder="1" applyAlignment="1">
      <alignment horizontal="center" vertical="center"/>
    </xf>
    <xf numFmtId="4" fontId="18" fillId="0" borderId="3" xfId="0" applyNumberFormat="1" applyFont="1" applyFill="1" applyBorder="1" applyAlignment="1">
      <alignment horizontal="center" vertical="center"/>
    </xf>
    <xf numFmtId="4" fontId="17" fillId="0" borderId="5" xfId="0" applyNumberFormat="1" applyFont="1" applyFill="1" applyBorder="1" applyAlignment="1">
      <alignment horizontal="center" vertical="center"/>
    </xf>
    <xf numFmtId="4" fontId="17" fillId="0" borderId="0" xfId="0" applyNumberFormat="1" applyFont="1" applyFill="1" applyBorder="1" applyAlignment="1">
      <alignment horizontal="center" vertical="center"/>
    </xf>
    <xf numFmtId="4" fontId="5" fillId="0" borderId="3" xfId="0" applyNumberFormat="1" applyFont="1" applyFill="1" applyBorder="1" applyAlignment="1">
      <alignment horizontal="center" vertical="center"/>
    </xf>
    <xf numFmtId="4" fontId="12" fillId="0" borderId="5" xfId="0" applyNumberFormat="1" applyFont="1" applyFill="1" applyBorder="1" applyAlignment="1">
      <alignment horizontal="center" vertical="center"/>
    </xf>
    <xf numFmtId="4" fontId="15" fillId="0" borderId="0" xfId="0" applyNumberFormat="1" applyFont="1" applyFill="1" applyBorder="1" applyAlignment="1">
      <alignment horizontal="center" vertical="center"/>
    </xf>
    <xf numFmtId="4" fontId="35" fillId="0" borderId="0" xfId="0" applyNumberFormat="1" applyFont="1" applyFill="1" applyBorder="1" applyAlignment="1">
      <alignment horizontal="center" vertical="center"/>
    </xf>
    <xf numFmtId="4" fontId="8" fillId="0" borderId="3" xfId="0" applyNumberFormat="1" applyFont="1" applyFill="1" applyBorder="1" applyAlignment="1">
      <alignment horizontal="center" vertical="center"/>
    </xf>
    <xf numFmtId="4" fontId="18" fillId="0" borderId="5" xfId="0" applyNumberFormat="1" applyFont="1" applyFill="1" applyBorder="1" applyAlignment="1">
      <alignment horizontal="center" vertical="center"/>
    </xf>
    <xf numFmtId="4" fontId="18" fillId="0" borderId="7" xfId="0" applyNumberFormat="1" applyFont="1" applyFill="1" applyBorder="1" applyAlignment="1">
      <alignment horizontal="center" vertical="center"/>
    </xf>
    <xf numFmtId="4" fontId="17" fillId="0" borderId="2" xfId="0" applyNumberFormat="1" applyFont="1" applyFill="1" applyBorder="1" applyAlignment="1">
      <alignment horizontal="center" vertical="center"/>
    </xf>
    <xf numFmtId="4" fontId="0" fillId="0" borderId="0" xfId="0" applyNumberFormat="1" applyFill="1" applyAlignment="1">
      <alignment vertical="center"/>
    </xf>
    <xf numFmtId="165" fontId="0" fillId="3" borderId="0" xfId="0" applyNumberFormat="1" applyFill="1" applyAlignment="1">
      <alignment vertical="center"/>
    </xf>
    <xf numFmtId="165" fontId="15" fillId="3" borderId="0" xfId="0" applyNumberFormat="1" applyFont="1" applyFill="1" applyBorder="1" applyAlignment="1">
      <alignment vertical="center"/>
    </xf>
    <xf numFmtId="165" fontId="40" fillId="3" borderId="0" xfId="1" applyNumberFormat="1" applyFont="1" applyFill="1" applyBorder="1" applyAlignment="1">
      <alignment horizontal="center" vertical="center"/>
    </xf>
    <xf numFmtId="165" fontId="19" fillId="0" borderId="2" xfId="0" applyNumberFormat="1" applyFont="1" applyFill="1" applyBorder="1" applyAlignment="1">
      <alignment horizontal="center" vertical="center" wrapText="1"/>
    </xf>
    <xf numFmtId="165" fontId="19" fillId="0" borderId="0" xfId="2" applyNumberFormat="1" applyFont="1" applyFill="1" applyAlignment="1">
      <alignment horizontal="center" vertical="center"/>
    </xf>
    <xf numFmtId="165" fontId="17" fillId="0" borderId="7" xfId="0" applyNumberFormat="1" applyFont="1" applyFill="1" applyBorder="1" applyAlignment="1">
      <alignment horizontal="center" vertical="center"/>
    </xf>
    <xf numFmtId="165" fontId="15" fillId="0" borderId="3" xfId="0" applyNumberFormat="1" applyFont="1" applyFill="1" applyBorder="1" applyAlignment="1">
      <alignment horizontal="center" vertical="center"/>
    </xf>
    <xf numFmtId="165" fontId="17" fillId="0" borderId="3" xfId="0" applyNumberFormat="1" applyFont="1" applyFill="1" applyBorder="1" applyAlignment="1">
      <alignment horizontal="center" vertical="center"/>
    </xf>
    <xf numFmtId="165" fontId="12" fillId="0" borderId="3" xfId="0" applyNumberFormat="1" applyFont="1" applyFill="1" applyBorder="1" applyAlignment="1">
      <alignment horizontal="center" vertical="center"/>
    </xf>
    <xf numFmtId="165" fontId="18" fillId="0" borderId="3" xfId="0" applyNumberFormat="1" applyFont="1" applyFill="1" applyBorder="1" applyAlignment="1">
      <alignment horizontal="center" vertical="center"/>
    </xf>
    <xf numFmtId="165" fontId="17" fillId="0" borderId="5" xfId="0" applyNumberFormat="1" applyFont="1" applyFill="1" applyBorder="1" applyAlignment="1">
      <alignment horizontal="center" vertical="center"/>
    </xf>
    <xf numFmtId="165" fontId="17" fillId="0" borderId="0" xfId="0" applyNumberFormat="1" applyFont="1" applyFill="1" applyBorder="1" applyAlignment="1">
      <alignment horizontal="center" vertical="center"/>
    </xf>
    <xf numFmtId="165" fontId="5" fillId="0" borderId="3" xfId="0" applyNumberFormat="1" applyFont="1" applyFill="1" applyBorder="1" applyAlignment="1">
      <alignment horizontal="center" vertical="center"/>
    </xf>
    <xf numFmtId="165" fontId="12" fillId="0" borderId="5" xfId="0" applyNumberFormat="1" applyFont="1" applyFill="1" applyBorder="1" applyAlignment="1">
      <alignment horizontal="center" vertical="center"/>
    </xf>
    <xf numFmtId="165" fontId="15" fillId="0" borderId="0" xfId="0" applyNumberFormat="1" applyFont="1" applyFill="1" applyBorder="1" applyAlignment="1">
      <alignment horizontal="center" vertical="center"/>
    </xf>
    <xf numFmtId="165" fontId="35" fillId="0" borderId="0" xfId="0" applyNumberFormat="1" applyFont="1" applyFill="1" applyBorder="1" applyAlignment="1">
      <alignment horizontal="center" vertical="center"/>
    </xf>
    <xf numFmtId="165" fontId="8" fillId="0" borderId="3" xfId="0" applyNumberFormat="1" applyFont="1" applyFill="1" applyBorder="1" applyAlignment="1">
      <alignment horizontal="center" vertical="center"/>
    </xf>
    <xf numFmtId="165" fontId="18" fillId="0" borderId="5" xfId="0" applyNumberFormat="1" applyFont="1" applyFill="1" applyBorder="1" applyAlignment="1">
      <alignment horizontal="center" vertical="center"/>
    </xf>
    <xf numFmtId="165" fontId="18" fillId="0" borderId="7" xfId="0" applyNumberFormat="1" applyFont="1" applyFill="1" applyBorder="1" applyAlignment="1">
      <alignment horizontal="center" vertical="center"/>
    </xf>
    <xf numFmtId="165" fontId="17" fillId="0" borderId="2" xfId="0" applyNumberFormat="1" applyFont="1" applyFill="1" applyBorder="1" applyAlignment="1">
      <alignment horizontal="center" vertical="center"/>
    </xf>
    <xf numFmtId="165" fontId="0" fillId="0" borderId="0" xfId="0" applyNumberFormat="1" applyFill="1" applyAlignment="1">
      <alignment vertical="center"/>
    </xf>
    <xf numFmtId="4" fontId="49" fillId="0" borderId="0" xfId="0" applyNumberFormat="1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left" vertical="center"/>
    </xf>
    <xf numFmtId="0" fontId="50" fillId="0" borderId="0" xfId="0" applyFont="1" applyFill="1" applyBorder="1" applyAlignment="1">
      <alignment vertical="center" wrapText="1"/>
    </xf>
    <xf numFmtId="0" fontId="51" fillId="0" borderId="0" xfId="0" applyFont="1" applyFill="1" applyBorder="1" applyAlignment="1">
      <alignment horizontal="center" vertical="center"/>
    </xf>
    <xf numFmtId="49" fontId="52" fillId="0" borderId="0" xfId="0" applyNumberFormat="1" applyFont="1" applyFill="1" applyBorder="1" applyAlignment="1">
      <alignment horizontal="center" vertical="center"/>
    </xf>
    <xf numFmtId="4" fontId="52" fillId="0" borderId="0" xfId="0" applyNumberFormat="1" applyFont="1" applyFill="1" applyBorder="1" applyAlignment="1">
      <alignment horizontal="center" vertical="center"/>
    </xf>
    <xf numFmtId="165" fontId="52" fillId="0" borderId="0" xfId="0" applyNumberFormat="1" applyFont="1" applyFill="1" applyBorder="1" applyAlignment="1">
      <alignment horizontal="center" vertical="center"/>
    </xf>
    <xf numFmtId="2" fontId="54" fillId="0" borderId="0" xfId="0" applyNumberFormat="1" applyFont="1" applyFill="1" applyBorder="1" applyAlignment="1">
      <alignment horizontal="right" vertical="center"/>
    </xf>
    <xf numFmtId="4" fontId="55" fillId="0" borderId="0" xfId="0" applyNumberFormat="1" applyFont="1" applyFill="1" applyBorder="1" applyAlignment="1">
      <alignment horizontal="right" vertical="center"/>
    </xf>
    <xf numFmtId="165" fontId="49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8" fillId="0" borderId="2" xfId="0" applyFont="1" applyFill="1" applyBorder="1" applyAlignment="1">
      <alignment horizontal="center" vertical="center"/>
    </xf>
    <xf numFmtId="0" fontId="28" fillId="0" borderId="2" xfId="3" applyFont="1" applyFill="1" applyBorder="1" applyAlignment="1">
      <alignment horizontal="center" vertical="center"/>
    </xf>
    <xf numFmtId="3" fontId="53" fillId="0" borderId="0" xfId="2" applyNumberFormat="1" applyFont="1" applyFill="1" applyBorder="1" applyAlignment="1">
      <alignment horizontal="center" vertical="center"/>
    </xf>
    <xf numFmtId="4" fontId="47" fillId="0" borderId="0" xfId="2" applyNumberFormat="1" applyFont="1" applyFill="1" applyAlignment="1">
      <alignment horizontal="center" vertical="center"/>
    </xf>
    <xf numFmtId="4" fontId="48" fillId="0" borderId="0" xfId="0" applyNumberFormat="1" applyFont="1" applyFill="1" applyBorder="1" applyAlignment="1">
      <alignment horizontal="center" vertical="center"/>
    </xf>
    <xf numFmtId="165" fontId="48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4" fontId="0" fillId="0" borderId="0" xfId="0" applyNumberFormat="1" applyFill="1" applyBorder="1" applyAlignment="1">
      <alignment vertical="center"/>
    </xf>
    <xf numFmtId="165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4" fontId="0" fillId="0" borderId="0" xfId="0" applyNumberFormat="1" applyFill="1" applyBorder="1" applyAlignment="1">
      <alignment horizontal="center" vertical="center"/>
    </xf>
    <xf numFmtId="165" fontId="0" fillId="0" borderId="0" xfId="0" applyNumberFormat="1" applyFill="1" applyBorder="1" applyAlignment="1">
      <alignment horizontal="center" vertical="center"/>
    </xf>
    <xf numFmtId="4" fontId="25" fillId="0" borderId="3" xfId="0" applyNumberFormat="1" applyFont="1" applyFill="1" applyBorder="1" applyAlignment="1">
      <alignment horizontal="center" vertical="center"/>
    </xf>
    <xf numFmtId="2" fontId="3" fillId="0" borderId="5" xfId="0" applyNumberFormat="1" applyFont="1" applyFill="1" applyBorder="1" applyAlignment="1">
      <alignment horizontal="right" vertical="center"/>
    </xf>
    <xf numFmtId="2" fontId="3" fillId="0" borderId="0" xfId="0" applyNumberFormat="1" applyFont="1" applyFill="1" applyBorder="1" applyAlignment="1">
      <alignment horizontal="right" vertical="center"/>
    </xf>
    <xf numFmtId="165" fontId="22" fillId="0" borderId="0" xfId="0" applyNumberFormat="1" applyFont="1" applyFill="1" applyBorder="1" applyAlignment="1">
      <alignment horizontal="center" vertical="center"/>
    </xf>
    <xf numFmtId="2" fontId="3" fillId="0" borderId="3" xfId="0" applyNumberFormat="1" applyFont="1" applyFill="1" applyBorder="1" applyAlignment="1">
      <alignment horizontal="right" vertical="center"/>
    </xf>
    <xf numFmtId="165" fontId="22" fillId="0" borderId="17" xfId="0" applyNumberFormat="1" applyFont="1" applyFill="1" applyBorder="1" applyAlignment="1">
      <alignment horizontal="center" vertical="center"/>
    </xf>
    <xf numFmtId="49" fontId="6" fillId="0" borderId="5" xfId="0" applyNumberFormat="1" applyFont="1" applyFill="1" applyBorder="1" applyAlignment="1">
      <alignment horizontal="center" vertical="center"/>
    </xf>
    <xf numFmtId="4" fontId="6" fillId="0" borderId="5" xfId="0" applyNumberFormat="1" applyFont="1" applyFill="1" applyBorder="1" applyAlignment="1">
      <alignment horizontal="center" vertical="center"/>
    </xf>
    <xf numFmtId="165" fontId="6" fillId="0" borderId="5" xfId="0" applyNumberFormat="1" applyFont="1" applyFill="1" applyBorder="1" applyAlignment="1">
      <alignment horizontal="center" vertical="center"/>
    </xf>
    <xf numFmtId="4" fontId="25" fillId="0" borderId="7" xfId="0" applyNumberFormat="1" applyFont="1" applyFill="1" applyBorder="1" applyAlignment="1">
      <alignment horizontal="center" vertical="center"/>
    </xf>
    <xf numFmtId="4" fontId="25" fillId="0" borderId="5" xfId="0" applyNumberFormat="1" applyFont="1" applyFill="1" applyBorder="1" applyAlignment="1">
      <alignment horizontal="center" vertical="center"/>
    </xf>
    <xf numFmtId="165" fontId="48" fillId="0" borderId="19" xfId="0" applyNumberFormat="1" applyFont="1" applyFill="1" applyBorder="1" applyAlignment="1">
      <alignment horizontal="center" vertical="center"/>
    </xf>
    <xf numFmtId="4" fontId="23" fillId="0" borderId="2" xfId="4" applyNumberFormat="1" applyFont="1" applyFill="1" applyBorder="1" applyAlignment="1">
      <alignment horizontal="right" vertical="center"/>
    </xf>
    <xf numFmtId="4" fontId="25" fillId="0" borderId="2" xfId="0" applyNumberFormat="1" applyFont="1" applyFill="1" applyBorder="1" applyAlignment="1">
      <alignment horizontal="center" vertical="center"/>
    </xf>
    <xf numFmtId="165" fontId="22" fillId="0" borderId="16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left" vertical="center"/>
    </xf>
    <xf numFmtId="0" fontId="31" fillId="0" borderId="7" xfId="0" applyFont="1" applyFill="1" applyBorder="1" applyAlignment="1">
      <alignment horizontal="center" vertical="center"/>
    </xf>
    <xf numFmtId="3" fontId="0" fillId="3" borderId="0" xfId="0" applyNumberFormat="1" applyFill="1" applyAlignment="1">
      <alignment vertical="center"/>
    </xf>
    <xf numFmtId="3" fontId="15" fillId="3" borderId="0" xfId="0" applyNumberFormat="1" applyFont="1" applyFill="1" applyBorder="1" applyAlignment="1">
      <alignment horizontal="center" vertical="center"/>
    </xf>
    <xf numFmtId="3" fontId="40" fillId="3" borderId="0" xfId="1" applyNumberFormat="1" applyFont="1" applyFill="1" applyBorder="1" applyAlignment="1">
      <alignment horizontal="center" vertical="center"/>
    </xf>
    <xf numFmtId="0" fontId="41" fillId="3" borderId="0" xfId="0" applyFont="1" applyFill="1" applyAlignment="1">
      <alignment vertical="center"/>
    </xf>
    <xf numFmtId="3" fontId="47" fillId="0" borderId="0" xfId="2" applyNumberFormat="1" applyFont="1" applyFill="1" applyAlignment="1">
      <alignment horizontal="center" vertical="center"/>
    </xf>
    <xf numFmtId="3" fontId="19" fillId="6" borderId="2" xfId="0" applyNumberFormat="1" applyFont="1" applyFill="1" applyBorder="1" applyAlignment="1">
      <alignment horizontal="center" vertical="center" wrapText="1"/>
    </xf>
    <xf numFmtId="3" fontId="19" fillId="6" borderId="7" xfId="2" applyNumberFormat="1" applyFont="1" applyFill="1" applyBorder="1" applyAlignment="1">
      <alignment horizontal="center" vertical="center"/>
    </xf>
    <xf numFmtId="3" fontId="19" fillId="6" borderId="3" xfId="2" applyNumberFormat="1" applyFont="1" applyFill="1" applyBorder="1" applyAlignment="1">
      <alignment horizontal="center" vertical="center"/>
    </xf>
    <xf numFmtId="3" fontId="19" fillId="6" borderId="5" xfId="2" applyNumberFormat="1" applyFont="1" applyFill="1" applyBorder="1" applyAlignment="1">
      <alignment horizontal="center" vertical="center"/>
    </xf>
    <xf numFmtId="3" fontId="19" fillId="6" borderId="2" xfId="2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/>
    </xf>
    <xf numFmtId="0" fontId="39" fillId="0" borderId="0" xfId="3" applyFont="1" applyFill="1" applyBorder="1" applyAlignment="1">
      <alignment vertical="center"/>
    </xf>
    <xf numFmtId="0" fontId="17" fillId="0" borderId="3" xfId="0" applyFont="1" applyFill="1" applyBorder="1" applyAlignment="1">
      <alignment vertical="center" wrapText="1"/>
    </xf>
    <xf numFmtId="0" fontId="22" fillId="0" borderId="3" xfId="0" applyFont="1" applyFill="1" applyBorder="1" applyAlignment="1">
      <alignment horizontal="left" vertical="center"/>
    </xf>
    <xf numFmtId="0" fontId="56" fillId="3" borderId="0" xfId="0" applyFont="1" applyFill="1" applyAlignment="1">
      <alignment vertical="center"/>
    </xf>
    <xf numFmtId="0" fontId="56" fillId="3" borderId="0" xfId="0" applyFont="1" applyFill="1" applyBorder="1" applyAlignment="1">
      <alignment vertical="center"/>
    </xf>
    <xf numFmtId="0" fontId="19" fillId="0" borderId="0" xfId="0" applyFont="1" applyFill="1" applyAlignment="1">
      <alignment vertical="center"/>
    </xf>
    <xf numFmtId="0" fontId="17" fillId="0" borderId="7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vertical="center"/>
    </xf>
    <xf numFmtId="0" fontId="56" fillId="0" borderId="0" xfId="0" applyFont="1" applyFill="1" applyAlignment="1">
      <alignment vertical="center"/>
    </xf>
    <xf numFmtId="0" fontId="17" fillId="3" borderId="0" xfId="0" applyFont="1" applyFill="1" applyBorder="1" applyAlignment="1">
      <alignment vertical="center"/>
    </xf>
    <xf numFmtId="0" fontId="17" fillId="3" borderId="0" xfId="1" applyFont="1" applyFill="1" applyBorder="1" applyAlignment="1">
      <alignment vertical="center"/>
    </xf>
    <xf numFmtId="0" fontId="19" fillId="0" borderId="2" xfId="0" applyFont="1" applyFill="1" applyBorder="1" applyAlignment="1">
      <alignment vertical="center" wrapText="1"/>
    </xf>
    <xf numFmtId="0" fontId="17" fillId="0" borderId="0" xfId="0" applyFont="1" applyFill="1" applyAlignment="1">
      <alignment vertical="center"/>
    </xf>
    <xf numFmtId="0" fontId="17" fillId="0" borderId="7" xfId="3" applyFont="1" applyFill="1" applyBorder="1" applyAlignment="1">
      <alignment vertical="center"/>
    </xf>
    <xf numFmtId="0" fontId="17" fillId="0" borderId="3" xfId="3" applyFont="1" applyFill="1" applyBorder="1" applyAlignment="1">
      <alignment vertical="center"/>
    </xf>
    <xf numFmtId="0" fontId="17" fillId="0" borderId="3" xfId="0" applyFont="1" applyFill="1" applyBorder="1" applyAlignment="1">
      <alignment vertical="center"/>
    </xf>
    <xf numFmtId="0" fontId="57" fillId="0" borderId="3" xfId="0" applyFont="1" applyFill="1" applyBorder="1" applyAlignment="1">
      <alignment vertical="center"/>
    </xf>
    <xf numFmtId="0" fontId="17" fillId="0" borderId="3" xfId="3" applyNumberFormat="1" applyFont="1" applyFill="1" applyBorder="1" applyAlignment="1">
      <alignment vertical="center"/>
    </xf>
    <xf numFmtId="0" fontId="17" fillId="0" borderId="5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7" fillId="0" borderId="7" xfId="0" applyFont="1" applyFill="1" applyBorder="1" applyAlignment="1">
      <alignment vertical="center"/>
    </xf>
    <xf numFmtId="0" fontId="17" fillId="0" borderId="5" xfId="3" applyFont="1" applyFill="1" applyBorder="1" applyAlignment="1">
      <alignment vertical="center"/>
    </xf>
    <xf numFmtId="0" fontId="17" fillId="0" borderId="0" xfId="3" applyFont="1" applyFill="1" applyBorder="1" applyAlignment="1">
      <alignment vertical="center"/>
    </xf>
    <xf numFmtId="0" fontId="17" fillId="0" borderId="5" xfId="3" applyNumberFormat="1" applyFont="1" applyFill="1" applyBorder="1" applyAlignment="1">
      <alignment vertical="center"/>
    </xf>
    <xf numFmtId="0" fontId="12" fillId="0" borderId="3" xfId="0" applyFont="1" applyFill="1" applyBorder="1" applyAlignment="1">
      <alignment vertical="center"/>
    </xf>
    <xf numFmtId="0" fontId="17" fillId="0" borderId="0" xfId="3" applyNumberFormat="1" applyFont="1" applyFill="1" applyBorder="1" applyAlignment="1">
      <alignment vertical="center"/>
    </xf>
    <xf numFmtId="0" fontId="17" fillId="0" borderId="7" xfId="3" applyNumberFormat="1" applyFont="1" applyFill="1" applyBorder="1" applyAlignment="1">
      <alignment vertical="center"/>
    </xf>
    <xf numFmtId="0" fontId="17" fillId="0" borderId="3" xfId="3" applyFont="1" applyBorder="1" applyAlignment="1">
      <alignment vertical="center"/>
    </xf>
    <xf numFmtId="0" fontId="17" fillId="0" borderId="7" xfId="3" applyFont="1" applyBorder="1" applyAlignment="1">
      <alignment vertical="center"/>
    </xf>
    <xf numFmtId="0" fontId="17" fillId="0" borderId="5" xfId="3" applyFont="1" applyBorder="1" applyAlignment="1">
      <alignment vertical="center"/>
    </xf>
    <xf numFmtId="0" fontId="17" fillId="0" borderId="2" xfId="3" applyFont="1" applyBorder="1" applyAlignment="1">
      <alignment vertical="center"/>
    </xf>
    <xf numFmtId="0" fontId="17" fillId="0" borderId="2" xfId="3" applyFont="1" applyFill="1" applyBorder="1" applyAlignment="1">
      <alignment vertical="center"/>
    </xf>
    <xf numFmtId="0" fontId="17" fillId="0" borderId="7" xfId="3" applyFont="1" applyFill="1" applyBorder="1" applyAlignment="1">
      <alignment horizontal="center" vertical="center"/>
    </xf>
    <xf numFmtId="0" fontId="17" fillId="0" borderId="3" xfId="3" applyFont="1" applyFill="1" applyBorder="1" applyAlignment="1">
      <alignment horizontal="center" vertical="center"/>
    </xf>
    <xf numFmtId="0" fontId="17" fillId="0" borderId="5" xfId="3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vertical="center"/>
    </xf>
    <xf numFmtId="0" fontId="21" fillId="0" borderId="7" xfId="0" applyFont="1" applyFill="1" applyBorder="1" applyAlignment="1">
      <alignment vertical="center"/>
    </xf>
    <xf numFmtId="0" fontId="21" fillId="0" borderId="5" xfId="0" applyFont="1" applyFill="1" applyBorder="1" applyAlignment="1">
      <alignment vertical="center"/>
    </xf>
    <xf numFmtId="0" fontId="58" fillId="3" borderId="0" xfId="0" applyFont="1" applyFill="1" applyAlignment="1">
      <alignment vertical="center"/>
    </xf>
    <xf numFmtId="0" fontId="58" fillId="3" borderId="0" xfId="0" applyFont="1" applyFill="1" applyBorder="1" applyAlignment="1">
      <alignment vertical="center"/>
    </xf>
    <xf numFmtId="0" fontId="28" fillId="0" borderId="0" xfId="3" applyFont="1" applyFill="1" applyAlignment="1">
      <alignment vertical="center"/>
    </xf>
    <xf numFmtId="0" fontId="58" fillId="0" borderId="0" xfId="0" applyFont="1" applyFill="1" applyBorder="1" applyAlignment="1">
      <alignment vertical="center"/>
    </xf>
    <xf numFmtId="0" fontId="58" fillId="0" borderId="0" xfId="0" applyFont="1" applyFill="1" applyAlignment="1">
      <alignment vertical="center"/>
    </xf>
    <xf numFmtId="0" fontId="58" fillId="3" borderId="0" xfId="0" applyFont="1" applyFill="1" applyAlignment="1">
      <alignment horizontal="center" vertical="center"/>
    </xf>
    <xf numFmtId="0" fontId="28" fillId="3" borderId="0" xfId="0" applyFont="1" applyFill="1" applyBorder="1" applyAlignment="1">
      <alignment horizontal="center" vertical="center"/>
    </xf>
    <xf numFmtId="0" fontId="28" fillId="3" borderId="0" xfId="1" applyFont="1" applyFill="1" applyBorder="1" applyAlignment="1">
      <alignment horizontal="center" vertical="center"/>
    </xf>
    <xf numFmtId="0" fontId="28" fillId="0" borderId="0" xfId="3" applyFont="1" applyFill="1" applyAlignment="1">
      <alignment horizontal="center" vertical="center"/>
    </xf>
    <xf numFmtId="0" fontId="28" fillId="0" borderId="20" xfId="3" applyFont="1" applyBorder="1" applyAlignment="1">
      <alignment horizontal="center"/>
    </xf>
    <xf numFmtId="0" fontId="58" fillId="0" borderId="0" xfId="0" applyFont="1" applyFill="1" applyBorder="1" applyAlignment="1">
      <alignment horizontal="center" vertical="center"/>
    </xf>
    <xf numFmtId="0" fontId="58" fillId="0" borderId="0" xfId="0" applyFont="1" applyFill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0" fillId="0" borderId="7" xfId="0" applyBorder="1" applyAlignment="1"/>
    <xf numFmtId="0" fontId="0" fillId="0" borderId="3" xfId="0" applyBorder="1" applyAlignment="1"/>
    <xf numFmtId="0" fontId="0" fillId="0" borderId="5" xfId="0" applyBorder="1" applyAlignment="1"/>
    <xf numFmtId="0" fontId="28" fillId="0" borderId="21" xfId="3" applyFont="1" applyFill="1" applyBorder="1" applyAlignment="1">
      <alignment horizontal="center" vertical="center"/>
    </xf>
    <xf numFmtId="0" fontId="21" fillId="0" borderId="21" xfId="0" applyFont="1" applyFill="1" applyBorder="1" applyAlignment="1">
      <alignment horizontal="left" vertical="center"/>
    </xf>
    <xf numFmtId="0" fontId="59" fillId="0" borderId="0" xfId="0" applyFont="1" applyAlignment="1">
      <alignment vertical="center" wrapText="1"/>
    </xf>
    <xf numFmtId="0" fontId="60" fillId="7" borderId="0" xfId="0" applyFont="1" applyFill="1" applyAlignment="1">
      <alignment vertical="center"/>
    </xf>
    <xf numFmtId="0" fontId="61" fillId="0" borderId="0" xfId="0" applyFont="1" applyAlignment="1">
      <alignment horizontal="right" vertical="center" wrapText="1"/>
    </xf>
    <xf numFmtId="0" fontId="63" fillId="7" borderId="0" xfId="0" applyFont="1" applyFill="1" applyAlignment="1">
      <alignment vertical="center"/>
    </xf>
    <xf numFmtId="0" fontId="21" fillId="0" borderId="0" xfId="0" applyFont="1" applyAlignment="1">
      <alignment horizontal="right" vertical="center" wrapText="1"/>
    </xf>
    <xf numFmtId="0" fontId="64" fillId="0" borderId="0" xfId="3" applyFont="1" applyAlignment="1">
      <alignment vertical="center"/>
    </xf>
    <xf numFmtId="166" fontId="0" fillId="3" borderId="0" xfId="0" applyNumberFormat="1" applyFill="1" applyAlignment="1">
      <alignment vertical="center"/>
    </xf>
    <xf numFmtId="166" fontId="15" fillId="3" borderId="0" xfId="0" applyNumberFormat="1" applyFont="1" applyFill="1" applyBorder="1" applyAlignment="1">
      <alignment horizontal="center" vertical="center"/>
    </xf>
    <xf numFmtId="166" fontId="40" fillId="3" borderId="0" xfId="1" applyNumberFormat="1" applyFont="1" applyFill="1" applyBorder="1" applyAlignment="1">
      <alignment horizontal="center" vertical="center"/>
    </xf>
    <xf numFmtId="166" fontId="19" fillId="5" borderId="2" xfId="0" applyNumberFormat="1" applyFont="1" applyFill="1" applyBorder="1" applyAlignment="1">
      <alignment horizontal="center" vertical="center" wrapText="1"/>
    </xf>
    <xf numFmtId="166" fontId="47" fillId="0" borderId="0" xfId="2" applyNumberFormat="1" applyFont="1" applyFill="1" applyAlignment="1">
      <alignment horizontal="center" vertical="center"/>
    </xf>
    <xf numFmtId="166" fontId="19" fillId="5" borderId="7" xfId="2" applyNumberFormat="1" applyFont="1" applyFill="1" applyBorder="1" applyAlignment="1">
      <alignment horizontal="center" vertical="center"/>
    </xf>
    <xf numFmtId="166" fontId="19" fillId="5" borderId="3" xfId="2" applyNumberFormat="1" applyFont="1" applyFill="1" applyBorder="1" applyAlignment="1">
      <alignment horizontal="center" vertical="center"/>
    </xf>
    <xf numFmtId="166" fontId="19" fillId="5" borderId="5" xfId="2" applyNumberFormat="1" applyFont="1" applyFill="1" applyBorder="1" applyAlignment="1">
      <alignment horizontal="center" vertical="center"/>
    </xf>
    <xf numFmtId="166" fontId="19" fillId="0" borderId="0" xfId="2" applyNumberFormat="1" applyFont="1" applyFill="1" applyBorder="1" applyAlignment="1">
      <alignment horizontal="center" vertical="center"/>
    </xf>
    <xf numFmtId="166" fontId="36" fillId="0" borderId="0" xfId="2" applyNumberFormat="1" applyFont="1" applyFill="1" applyBorder="1" applyAlignment="1">
      <alignment horizontal="center" vertical="center"/>
    </xf>
    <xf numFmtId="166" fontId="19" fillId="5" borderId="2" xfId="2" applyNumberFormat="1" applyFont="1" applyFill="1" applyBorder="1" applyAlignment="1">
      <alignment horizontal="center" vertical="center"/>
    </xf>
    <xf numFmtId="166" fontId="53" fillId="0" borderId="0" xfId="2" applyNumberFormat="1" applyFont="1" applyFill="1" applyBorder="1" applyAlignment="1">
      <alignment horizontal="center" vertical="center"/>
    </xf>
    <xf numFmtId="166" fontId="0" fillId="0" borderId="0" xfId="0" applyNumberFormat="1" applyFill="1" applyBorder="1" applyAlignment="1">
      <alignment vertical="center"/>
    </xf>
    <xf numFmtId="166" fontId="0" fillId="0" borderId="0" xfId="0" applyNumberFormat="1" applyFill="1" applyAlignment="1">
      <alignment vertical="center"/>
    </xf>
    <xf numFmtId="0" fontId="65" fillId="8" borderId="0" xfId="0" applyFont="1" applyFill="1" applyAlignment="1">
      <alignment horizontal="center" vertical="center" wrapText="1"/>
    </xf>
  </cellXfs>
  <cellStyles count="6">
    <cellStyle name="40% — акцент3" xfId="1" builtinId="39"/>
    <cellStyle name="Normalny_Arkusz1" xfId="2"/>
    <cellStyle name="Гиперссылка" xfId="3" builtinId="8"/>
    <cellStyle name="Обычный" xfId="0" builtinId="0"/>
    <cellStyle name="Обычный 2" xfId="5"/>
    <cellStyle name="Финансовый" xfId="4" builtinId="3"/>
  </cellStyles>
  <dxfs count="4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vertAlign val="baseline"/>
        <sz val="11"/>
        <name val="Calibri"/>
        <scheme val="none"/>
      </font>
      <numFmt numFmtId="165" formatCode="#,##0.000"/>
      <fill>
        <patternFill patternType="none"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vertAlign val="baseline"/>
        <sz val="11"/>
        <name val="Calibri"/>
        <scheme val="none"/>
      </font>
      <numFmt numFmtId="4" formatCode="#,##0.00"/>
      <fill>
        <patternFill patternType="none"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0" formatCode="General"/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4" formatCode="#,##0.00"/>
      <fill>
        <patternFill patternType="none">
          <bgColor auto="1"/>
        </patternFill>
      </fill>
      <alignment horizontal="right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6" formatCode="#,##0.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#,##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70C0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70C0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4" formatCode="#,##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ill>
        <patternFill patternType="none">
          <bgColor auto="1"/>
        </patternFill>
      </fill>
      <alignment vertical="center" textRotation="0" indent="0" justifyLastLine="0" shrinkToFit="0" readingOrder="0"/>
    </dxf>
    <dxf>
      <border>
        <top style="medium">
          <color indexed="64"/>
        </top>
      </border>
    </dxf>
    <dxf>
      <alignment vertical="center" textRotation="0" indent="0" justifyLastLine="0" shrinkToFit="0" readingOrder="0"/>
    </dxf>
    <dxf>
      <border outline="0">
        <bottom style="medium">
          <color indexed="64"/>
        </bottom>
      </border>
    </dxf>
    <dxf>
      <font>
        <strike val="0"/>
        <outline val="0"/>
        <shadow val="0"/>
        <vertAlign val="baseline"/>
        <sz val="11"/>
        <name val="Calibri"/>
        <scheme val="none"/>
      </font>
      <fill>
        <patternFill patternType="none">
          <bgColor auto="1"/>
        </patternFill>
      </fill>
      <alignment vertical="center" textRotation="0" wrapText="0" indent="0" justifyLastLine="0" shrinkToFit="0" readingOrder="0"/>
    </dxf>
    <dxf>
      <border>
        <bottom style="medium">
          <color indexed="64"/>
        </bottom>
      </border>
    </dxf>
    <dxf>
      <font>
        <strike val="0"/>
        <outline val="0"/>
        <shadow val="0"/>
        <vertAlign val="baseline"/>
        <sz val="11"/>
        <name val="Calibri"/>
        <scheme val="none"/>
      </font>
      <fill>
        <patternFill patternType="none"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15125</xdr:colOff>
      <xdr:row>0</xdr:row>
      <xdr:rowOff>42024</xdr:rowOff>
    </xdr:from>
    <xdr:to>
      <xdr:col>3</xdr:col>
      <xdr:colOff>1455080</xdr:colOff>
      <xdr:row>2</xdr:row>
      <xdr:rowOff>80544</xdr:rowOff>
    </xdr:to>
    <xdr:pic>
      <xdr:nvPicPr>
        <xdr:cNvPr id="1114" name="Рисунок 4">
          <a:extLst>
            <a:ext uri="{FF2B5EF4-FFF2-40B4-BE49-F238E27FC236}">
              <a16:creationId xmlns:a16="http://schemas.microsoft.com/office/drawing/2014/main" id="{AD1BC991-569B-437E-8554-3868FC8B34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25" y="42024"/>
          <a:ext cx="2499611" cy="764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Таблица2" displayName="Таблица2" ref="B5:U443" headerRowDxfId="40" dataDxfId="38" totalsRowDxfId="36" headerRowBorderDxfId="39" tableBorderDxfId="37" totalsRowBorderDxfId="35">
  <autoFilter ref="B5:U443"/>
  <tableColumns count="20">
    <tableColumn id="1" name="№" totalsRowLabel="Итог" dataDxfId="34" totalsRowDxfId="33"/>
    <tableColumn id="3" name="!!!" dataDxfId="32" totalsRowDxfId="31"/>
    <tableColumn id="4" name="Артикул" dataDxfId="30" totalsRowDxfId="29"/>
    <tableColumn id="5" name="Описание" dataDxfId="28"/>
    <tableColumn id="6" name="Упаковка" dataDxfId="27" totalsRowDxfId="26"/>
    <tableColumn id="12" name="Столбец1" dataDxfId="25"/>
    <tableColumn id="19" name="Видео" dataDxfId="24">
      <calculatedColumnFormula>HYPERLINK(Таблица2[[#This Row],[Столбец1]],"видео")</calculatedColumnFormula>
    </tableColumn>
    <tableColumn id="14" name="Столбец2" dataDxfId="23" dataCellStyle="Гиперссылка">
      <calculatedColumnFormula>CONCATENATE(#REF!,D6,#REF!)</calculatedColumnFormula>
    </tableColumn>
    <tableColumn id="23" name="Фото" dataDxfId="22" dataCellStyle="Гиперссылка">
      <calculatedColumnFormula>HYPERLINK(I6,"фото")</calculatedColumnFormula>
    </tableColumn>
    <tableColumn id="8" name="Фасовка" dataDxfId="21" totalsRowDxfId="20"/>
    <tableColumn id="15" name="Вес" dataDxfId="19" totalsRowDxfId="18"/>
    <tableColumn id="2" name="Объем" dataDxfId="17" totalsRowDxfId="16"/>
    <tableColumn id="9" name="Заказ" dataDxfId="15" totalsRowDxfId="14" dataCellStyle="Normalny_Arkusz1"/>
    <tableColumn id="18" name="Остатки СПб кор" dataDxfId="13" totalsRowDxfId="12" dataCellStyle="Normalny_Arkusz1">
      <calculatedColumnFormula>SUM(O7:O443)</calculatedColumnFormula>
    </tableColumn>
    <tableColumn id="10" name="Цена ед. БЕЗ СКИДКИ, RUB" dataDxfId="11" totalsRowDxfId="10">
      <calculatedColumnFormula>#REF!/F6</calculatedColumnFormula>
    </tableColumn>
    <tableColumn id="11" name="Цена ед. СО СКИДКОЙ, RUB" dataDxfId="9" totalsRowDxfId="8">
      <calculatedColumnFormula>'Бытовая пиротехника MAXSEM'!$P6*(1-процент)</calculatedColumnFormula>
    </tableColumn>
    <tableColumn id="20" name="Цена кор. СО СКИДКОЙ, RUB2" dataDxfId="7" totalsRowDxfId="6">
      <calculatedColumnFormula>Q6*F6</calculatedColumnFormula>
    </tableColumn>
    <tableColumn id="13" name="СУММА RUB" dataDxfId="5" totalsRowDxfId="4">
      <calculatedColumnFormula>R6*N6</calculatedColumnFormula>
    </tableColumn>
    <tableColumn id="16" name="ИТОГО Вес" dataDxfId="3" totalsRowDxfId="2">
      <calculatedColumnFormula>N6*L6</calculatedColumnFormula>
    </tableColumn>
    <tableColumn id="17" name="ИТОГО объем" totalsRowFunction="sum" dataDxfId="1" totalsRowDxfId="0">
      <calculatedColumnFormula>N6*M6</calculatedColumnFormula>
    </tableColumn>
  </tableColumns>
  <tableStyleInfo showFirstColumn="0" showLastColumn="0" showRowStripes="0" showColumnStripes="0"/>
</table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youtu.be/WcF6Qw-zuKo" TargetMode="External"/><Relationship Id="rId21" Type="http://schemas.openxmlformats.org/officeDocument/2006/relationships/hyperlink" Target="https://yadi.sk/d/FFAmhCSshBWqeg/MA0509%20yellow.jpg" TargetMode="External"/><Relationship Id="rId42" Type="http://schemas.openxmlformats.org/officeDocument/2006/relationships/hyperlink" Target="https://yadi.sk/d/FFAmhCSshBWqeg/MA0512%20marsala.jpg" TargetMode="External"/><Relationship Id="rId63" Type="http://schemas.openxmlformats.org/officeDocument/2006/relationships/hyperlink" Target="https://youtu.be/Ne9VpeKCivA" TargetMode="External"/><Relationship Id="rId84" Type="http://schemas.openxmlformats.org/officeDocument/2006/relationships/hyperlink" Target="https://youtu.be/LlniMutwh8g" TargetMode="External"/><Relationship Id="rId138" Type="http://schemas.openxmlformats.org/officeDocument/2006/relationships/hyperlink" Target="https://youtu.be/Vc3cHNNDxeY" TargetMode="External"/><Relationship Id="rId159" Type="http://schemas.openxmlformats.org/officeDocument/2006/relationships/hyperlink" Target="https://youtu.be/8g9VUJt4Too" TargetMode="External"/><Relationship Id="rId170" Type="http://schemas.openxmlformats.org/officeDocument/2006/relationships/hyperlink" Target="https://youtu.be/4rEtQpos29c" TargetMode="External"/><Relationship Id="rId191" Type="http://schemas.openxmlformats.org/officeDocument/2006/relationships/hyperlink" Target="https://youtu.be/KaLhdL7UJLU" TargetMode="External"/><Relationship Id="rId205" Type="http://schemas.openxmlformats.org/officeDocument/2006/relationships/hyperlink" Target="https://yadi.sk/d/FFAmhCSshBWqeg/GP506-36.jpg" TargetMode="External"/><Relationship Id="rId226" Type="http://schemas.openxmlformats.org/officeDocument/2006/relationships/hyperlink" Target="mailto:1032aa@maxsem.ru" TargetMode="External"/><Relationship Id="rId107" Type="http://schemas.openxmlformats.org/officeDocument/2006/relationships/hyperlink" Target="https://youtu.be/4vI-2xlH2no" TargetMode="External"/><Relationship Id="rId11" Type="http://schemas.openxmlformats.org/officeDocument/2006/relationships/hyperlink" Target="https://yadi.sk/d/FFAmhCSshBWqeg/SB-36-03.jpg" TargetMode="External"/><Relationship Id="rId32" Type="http://schemas.openxmlformats.org/officeDocument/2006/relationships/hyperlink" Target="https://yadi.sk/d/FFAmhCSshBWqeg/MA0512%20red.jpg" TargetMode="External"/><Relationship Id="rId53" Type="http://schemas.openxmlformats.org/officeDocument/2006/relationships/hyperlink" Target="https://yadi.sk/d/FFAmhCSshBWqeg/MA0513%20marsala.jpg" TargetMode="External"/><Relationship Id="rId74" Type="http://schemas.openxmlformats.org/officeDocument/2006/relationships/hyperlink" Target="https://youtu.be/5ob3d4tieTM" TargetMode="External"/><Relationship Id="rId128" Type="http://schemas.openxmlformats.org/officeDocument/2006/relationships/hyperlink" Target="https://youtu.be/tzKwN2IfDTQ" TargetMode="External"/><Relationship Id="rId149" Type="http://schemas.openxmlformats.org/officeDocument/2006/relationships/hyperlink" Target="https://youtu.be/GLrq8Kj1-uc" TargetMode="External"/><Relationship Id="rId5" Type="http://schemas.openxmlformats.org/officeDocument/2006/relationships/hyperlink" Target="https://yadi.sk/d/FFAmhCSshBWqeg/SB-19-03.jpg" TargetMode="External"/><Relationship Id="rId95" Type="http://schemas.openxmlformats.org/officeDocument/2006/relationships/hyperlink" Target="https://youtu.be/G0LH8XFCvHA" TargetMode="External"/><Relationship Id="rId160" Type="http://schemas.openxmlformats.org/officeDocument/2006/relationships/hyperlink" Target="https://youtu.be/bViEDZ9Uxl4" TargetMode="External"/><Relationship Id="rId181" Type="http://schemas.openxmlformats.org/officeDocument/2006/relationships/hyperlink" Target="https://youtu.be/cBorVnrUdt4" TargetMode="External"/><Relationship Id="rId216" Type="http://schemas.openxmlformats.org/officeDocument/2006/relationships/hyperlink" Target="https://yadi.sk/d/FFAmhCSshBWqeg/GP506-1.jpg" TargetMode="External"/><Relationship Id="rId22" Type="http://schemas.openxmlformats.org/officeDocument/2006/relationships/hyperlink" Target="https://yadi.sk/d/FFAmhCSshBWqeg/MA0509%20green.jpg" TargetMode="External"/><Relationship Id="rId27" Type="http://schemas.openxmlformats.org/officeDocument/2006/relationships/hyperlink" Target="https://yadi.sk/d/FFAmhCSshBWqeg/MA0510%20red.jpg" TargetMode="External"/><Relationship Id="rId43" Type="http://schemas.openxmlformats.org/officeDocument/2006/relationships/hyperlink" Target="https://yadi.sk/d/FFAmhCSshBWqeg/MA0513%20red.jpg" TargetMode="External"/><Relationship Id="rId48" Type="http://schemas.openxmlformats.org/officeDocument/2006/relationships/hyperlink" Target="https://yadi.sk/d/FFAmhCSshBWqeg/MA0513%20purple.jpg" TargetMode="External"/><Relationship Id="rId64" Type="http://schemas.openxmlformats.org/officeDocument/2006/relationships/hyperlink" Target="https://youtu.be/9gG0fpTFDLs" TargetMode="External"/><Relationship Id="rId69" Type="http://schemas.openxmlformats.org/officeDocument/2006/relationships/hyperlink" Target="https://youtu.be/BOd1dVjNA68" TargetMode="External"/><Relationship Id="rId113" Type="http://schemas.openxmlformats.org/officeDocument/2006/relationships/hyperlink" Target="https://youtu.be/gzD5vMzLeSw" TargetMode="External"/><Relationship Id="rId118" Type="http://schemas.openxmlformats.org/officeDocument/2006/relationships/hyperlink" Target="https://youtu.be/fasty4qM53I" TargetMode="External"/><Relationship Id="rId134" Type="http://schemas.openxmlformats.org/officeDocument/2006/relationships/hyperlink" Target="https://youtu.be/O3LcmZ5q1hA" TargetMode="External"/><Relationship Id="rId139" Type="http://schemas.openxmlformats.org/officeDocument/2006/relationships/hyperlink" Target="https://youtu.be/YM4YcvvwgUQ" TargetMode="External"/><Relationship Id="rId80" Type="http://schemas.openxmlformats.org/officeDocument/2006/relationships/hyperlink" Target="https://youtu.be/riK_k26idYw" TargetMode="External"/><Relationship Id="rId85" Type="http://schemas.openxmlformats.org/officeDocument/2006/relationships/hyperlink" Target="https://youtu.be/Vq6813wQQD0" TargetMode="External"/><Relationship Id="rId150" Type="http://schemas.openxmlformats.org/officeDocument/2006/relationships/hyperlink" Target="https://youtu.be/Cvs-utSDHlo" TargetMode="External"/><Relationship Id="rId155" Type="http://schemas.openxmlformats.org/officeDocument/2006/relationships/hyperlink" Target="https://youtu.be/fM7SMB-jXrc" TargetMode="External"/><Relationship Id="rId171" Type="http://schemas.openxmlformats.org/officeDocument/2006/relationships/hyperlink" Target="https://youtu.be/ZbmW210nCpY" TargetMode="External"/><Relationship Id="rId176" Type="http://schemas.openxmlformats.org/officeDocument/2006/relationships/hyperlink" Target="https://youtu.be/5fHHNvHUW98" TargetMode="External"/><Relationship Id="rId192" Type="http://schemas.openxmlformats.org/officeDocument/2006/relationships/hyperlink" Target="https://youtu.be/5xZHxojy5lM" TargetMode="External"/><Relationship Id="rId197" Type="http://schemas.openxmlformats.org/officeDocument/2006/relationships/hyperlink" Target="https://yadi.sk/d/FFAmhCSshBWqeg/K0203-4.jpg" TargetMode="External"/><Relationship Id="rId206" Type="http://schemas.openxmlformats.org/officeDocument/2006/relationships/hyperlink" Target="https://yadi.sk/d/FFAmhCSshBWqeg/GE218-7-1.jpg" TargetMode="External"/><Relationship Id="rId227" Type="http://schemas.openxmlformats.org/officeDocument/2006/relationships/printerSettings" Target="../printerSettings/printerSettings1.bin"/><Relationship Id="rId201" Type="http://schemas.openxmlformats.org/officeDocument/2006/relationships/hyperlink" Target="https://yadi.sk/d/FFAmhCSshBWqeg/GP485/-2.jpg" TargetMode="External"/><Relationship Id="rId222" Type="http://schemas.openxmlformats.org/officeDocument/2006/relationships/hyperlink" Target="https://yadi.sk/d/FFAmhCSshBWqeg/MC101-1.jpg" TargetMode="External"/><Relationship Id="rId12" Type="http://schemas.openxmlformats.org/officeDocument/2006/relationships/hyperlink" Target="https://yadi.sk/d/FFAmhCSshBWqeg/SB-49-01.jpg" TargetMode="External"/><Relationship Id="rId17" Type="http://schemas.openxmlformats.org/officeDocument/2006/relationships/hyperlink" Target="https://yadi.sk/d/FFAmhCSshBWqeg/W504AB.jpg" TargetMode="External"/><Relationship Id="rId33" Type="http://schemas.openxmlformats.org/officeDocument/2006/relationships/hyperlink" Target="https://yadi.sk/d/FFAmhCSshBWqeg/MA0512%20blue.jpg" TargetMode="External"/><Relationship Id="rId38" Type="http://schemas.openxmlformats.org/officeDocument/2006/relationships/hyperlink" Target="https://yadi.sk/d/FFAmhCSshBWqeg/MA0512%20white.jpg" TargetMode="External"/><Relationship Id="rId59" Type="http://schemas.openxmlformats.org/officeDocument/2006/relationships/hyperlink" Target="https://yadi.sk/d/FFAmhCSshBWqeg/GWM5030A.jpg" TargetMode="External"/><Relationship Id="rId103" Type="http://schemas.openxmlformats.org/officeDocument/2006/relationships/hyperlink" Target="https://youtu.be/rvyEUZqbagI" TargetMode="External"/><Relationship Id="rId108" Type="http://schemas.openxmlformats.org/officeDocument/2006/relationships/hyperlink" Target="https://youtu.be/d-tzO2oEa2I" TargetMode="External"/><Relationship Id="rId124" Type="http://schemas.openxmlformats.org/officeDocument/2006/relationships/hyperlink" Target="https://youtu.be/VnxJKmO_p5c" TargetMode="External"/><Relationship Id="rId129" Type="http://schemas.openxmlformats.org/officeDocument/2006/relationships/hyperlink" Target="https://youtu.be/AMCss3XFlzI" TargetMode="External"/><Relationship Id="rId54" Type="http://schemas.openxmlformats.org/officeDocument/2006/relationships/hyperlink" Target="https://yadi.sk/d/FFAmhCSshBWqeg/MA0514%20red.jpg" TargetMode="External"/><Relationship Id="rId70" Type="http://schemas.openxmlformats.org/officeDocument/2006/relationships/hyperlink" Target="https://youtu.be/HL0uGzjZZMY" TargetMode="External"/><Relationship Id="rId75" Type="http://schemas.openxmlformats.org/officeDocument/2006/relationships/hyperlink" Target="https://youtu.be/7GZYYyp-uqo" TargetMode="External"/><Relationship Id="rId91" Type="http://schemas.openxmlformats.org/officeDocument/2006/relationships/hyperlink" Target="https://youtu.be/MAlYTBk0xn8" TargetMode="External"/><Relationship Id="rId96" Type="http://schemas.openxmlformats.org/officeDocument/2006/relationships/hyperlink" Target="https://youtu.be/i896Sk950Yg" TargetMode="External"/><Relationship Id="rId140" Type="http://schemas.openxmlformats.org/officeDocument/2006/relationships/hyperlink" Target="https://youtu.be/Im7h3pk6C4o" TargetMode="External"/><Relationship Id="rId145" Type="http://schemas.openxmlformats.org/officeDocument/2006/relationships/hyperlink" Target="https://youtu.be/KUG3mQUsAXM" TargetMode="External"/><Relationship Id="rId161" Type="http://schemas.openxmlformats.org/officeDocument/2006/relationships/hyperlink" Target="https://youtu.be/eFO3fkQA4zM" TargetMode="External"/><Relationship Id="rId166" Type="http://schemas.openxmlformats.org/officeDocument/2006/relationships/hyperlink" Target="https://youtu.be/aZ9EI6vJt0c" TargetMode="External"/><Relationship Id="rId182" Type="http://schemas.openxmlformats.org/officeDocument/2006/relationships/hyperlink" Target="https://youtu.be/2wJ0-2Yyg60" TargetMode="External"/><Relationship Id="rId187" Type="http://schemas.openxmlformats.org/officeDocument/2006/relationships/hyperlink" Target="https://youtu.be/HWIX9Tm0-jg" TargetMode="External"/><Relationship Id="rId217" Type="http://schemas.openxmlformats.org/officeDocument/2006/relationships/hyperlink" Target="https://yadi.sk/d/FFAmhCSshBWqeg/BS13-002-1.jpg" TargetMode="External"/><Relationship Id="rId1" Type="http://schemas.openxmlformats.org/officeDocument/2006/relationships/hyperlink" Target="https://yadi.sk/d/FFAmhCSshBWqeg/SB-13-01.jpg" TargetMode="External"/><Relationship Id="rId6" Type="http://schemas.openxmlformats.org/officeDocument/2006/relationships/hyperlink" Target="https://yadi.sk/d/FFAmhCSshBWqeg/SB-25-01.jpg" TargetMode="External"/><Relationship Id="rId212" Type="http://schemas.openxmlformats.org/officeDocument/2006/relationships/hyperlink" Target="https://yadi.sk/d/FFAmhCSshBWqeg/GWM5046-1.jpg" TargetMode="External"/><Relationship Id="rId23" Type="http://schemas.openxmlformats.org/officeDocument/2006/relationships/hyperlink" Target="https://yadi.sk/d/FFAmhCSshBWqeg/MA0509%20orange.jpg" TargetMode="External"/><Relationship Id="rId28" Type="http://schemas.openxmlformats.org/officeDocument/2006/relationships/hyperlink" Target="https://yadi.sk/d/FFAmhCSshBWqeg/MA0510%20blue.jpg" TargetMode="External"/><Relationship Id="rId49" Type="http://schemas.openxmlformats.org/officeDocument/2006/relationships/hyperlink" Target="https://yadi.sk/d/FFAmhCSshBWqeg/MA0513%20white.jpg" TargetMode="External"/><Relationship Id="rId114" Type="http://schemas.openxmlformats.org/officeDocument/2006/relationships/hyperlink" Target="https://youtu.be/ZZjxNNmTaac" TargetMode="External"/><Relationship Id="rId119" Type="http://schemas.openxmlformats.org/officeDocument/2006/relationships/hyperlink" Target="https://youtu.be/_acekmDfEf4" TargetMode="External"/><Relationship Id="rId44" Type="http://schemas.openxmlformats.org/officeDocument/2006/relationships/hyperlink" Target="https://yadi.sk/d/FFAmhCSshBWqeg/MA0513%20blue.jpg" TargetMode="External"/><Relationship Id="rId60" Type="http://schemas.openxmlformats.org/officeDocument/2006/relationships/hyperlink" Target="https://youtu.be/IzC5oDw_GIw" TargetMode="External"/><Relationship Id="rId65" Type="http://schemas.openxmlformats.org/officeDocument/2006/relationships/hyperlink" Target="https://youtu.be/k3USHZbUGjE" TargetMode="External"/><Relationship Id="rId81" Type="http://schemas.openxmlformats.org/officeDocument/2006/relationships/hyperlink" Target="https://youtu.be/HyMCrZIWeqc" TargetMode="External"/><Relationship Id="rId86" Type="http://schemas.openxmlformats.org/officeDocument/2006/relationships/hyperlink" Target="https://youtu.be/wQPacIM6S8Y" TargetMode="External"/><Relationship Id="rId130" Type="http://schemas.openxmlformats.org/officeDocument/2006/relationships/hyperlink" Target="https://youtu.be/pwFcnO2PpIU" TargetMode="External"/><Relationship Id="rId135" Type="http://schemas.openxmlformats.org/officeDocument/2006/relationships/hyperlink" Target="https://youtu.be/8_3KfkIrcZ4" TargetMode="External"/><Relationship Id="rId151" Type="http://schemas.openxmlformats.org/officeDocument/2006/relationships/hyperlink" Target="https://youtu.be/3XpK4htQhuY" TargetMode="External"/><Relationship Id="rId156" Type="http://schemas.openxmlformats.org/officeDocument/2006/relationships/hyperlink" Target="https://youtu.be/tkhkBTYzyPI" TargetMode="External"/><Relationship Id="rId177" Type="http://schemas.openxmlformats.org/officeDocument/2006/relationships/hyperlink" Target="https://youtu.be/eoB2Dh5uPSk" TargetMode="External"/><Relationship Id="rId198" Type="http://schemas.openxmlformats.org/officeDocument/2006/relationships/hyperlink" Target="https://yadi.sk/d/FFAmhCSshBWqeg/K0203-5.jpg" TargetMode="External"/><Relationship Id="rId172" Type="http://schemas.openxmlformats.org/officeDocument/2006/relationships/hyperlink" Target="https://youtu.be/J71gvNAdWXM" TargetMode="External"/><Relationship Id="rId193" Type="http://schemas.openxmlformats.org/officeDocument/2006/relationships/hyperlink" Target="https://youtu.be/PJ4zpxRRE-w" TargetMode="External"/><Relationship Id="rId202" Type="http://schemas.openxmlformats.org/officeDocument/2006/relationships/hyperlink" Target="https://yadi.sk/d/FFAmhCSshBWqeg/GP498-2.jpg" TargetMode="External"/><Relationship Id="rId207" Type="http://schemas.openxmlformats.org/officeDocument/2006/relationships/hyperlink" Target="https://yadi.sk/d/FFAmhCSshBWqeg/GW218-90-1.jpg" TargetMode="External"/><Relationship Id="rId223" Type="http://schemas.openxmlformats.org/officeDocument/2006/relationships/hyperlink" Target="https://yadi.sk/d/FFAmhCSshBWqeg/GWM6491-1.jpg" TargetMode="External"/><Relationship Id="rId228" Type="http://schemas.openxmlformats.org/officeDocument/2006/relationships/drawing" Target="../drawings/drawing1.xml"/><Relationship Id="rId13" Type="http://schemas.openxmlformats.org/officeDocument/2006/relationships/hyperlink" Target="https://yadi.sk/d/FFAmhCSshBWqeg/SB-49-02.jpg" TargetMode="External"/><Relationship Id="rId18" Type="http://schemas.openxmlformats.org/officeDocument/2006/relationships/hyperlink" Target="https://yadi.sk/d/FFAmhCSshBWqeg/W505AB.jpg" TargetMode="External"/><Relationship Id="rId39" Type="http://schemas.openxmlformats.org/officeDocument/2006/relationships/hyperlink" Target="https://yadi.sk/d/FFAmhCSshBWqeg/MA0512%20black.jpg" TargetMode="External"/><Relationship Id="rId109" Type="http://schemas.openxmlformats.org/officeDocument/2006/relationships/hyperlink" Target="https://youtu.be/g8dLdHksr9o" TargetMode="External"/><Relationship Id="rId34" Type="http://schemas.openxmlformats.org/officeDocument/2006/relationships/hyperlink" Target="https://yadi.sk/d/FFAmhCSshBWqeg/MA0512%20yellow.jpg" TargetMode="External"/><Relationship Id="rId50" Type="http://schemas.openxmlformats.org/officeDocument/2006/relationships/hyperlink" Target="https://yadi.sk/d/FFAmhCSshBWqeg/MA0513%20black.jpg" TargetMode="External"/><Relationship Id="rId55" Type="http://schemas.openxmlformats.org/officeDocument/2006/relationships/hyperlink" Target="https://yadi.sk/d/FFAmhCSshBWqeg/MA0514%20blue.jpg" TargetMode="External"/><Relationship Id="rId76" Type="http://schemas.openxmlformats.org/officeDocument/2006/relationships/hyperlink" Target="https://youtu.be/mBtmaer_5Uc" TargetMode="External"/><Relationship Id="rId97" Type="http://schemas.openxmlformats.org/officeDocument/2006/relationships/hyperlink" Target="https://youtu.be/gyq2iBRGWn0" TargetMode="External"/><Relationship Id="rId104" Type="http://schemas.openxmlformats.org/officeDocument/2006/relationships/hyperlink" Target="https://youtu.be/gbtbeIqCVZQ" TargetMode="External"/><Relationship Id="rId120" Type="http://schemas.openxmlformats.org/officeDocument/2006/relationships/hyperlink" Target="https://youtu.be/z8rR8KWqvm0" TargetMode="External"/><Relationship Id="rId125" Type="http://schemas.openxmlformats.org/officeDocument/2006/relationships/hyperlink" Target="https://youtu.be/L3tU_fBIxzE" TargetMode="External"/><Relationship Id="rId141" Type="http://schemas.openxmlformats.org/officeDocument/2006/relationships/hyperlink" Target="https://youtu.be/GpUmP0-MXEI" TargetMode="External"/><Relationship Id="rId146" Type="http://schemas.openxmlformats.org/officeDocument/2006/relationships/hyperlink" Target="https://youtu.be/2SflUxpydgk" TargetMode="External"/><Relationship Id="rId167" Type="http://schemas.openxmlformats.org/officeDocument/2006/relationships/hyperlink" Target="https://youtu.be/-Az0J1l0UMc" TargetMode="External"/><Relationship Id="rId188" Type="http://schemas.openxmlformats.org/officeDocument/2006/relationships/hyperlink" Target="https://youtu.be/G6phnUNkO5g" TargetMode="External"/><Relationship Id="rId7" Type="http://schemas.openxmlformats.org/officeDocument/2006/relationships/hyperlink" Target="https://yadi.sk/d/FFAmhCSshBWqeg/SB-25-02.jpg" TargetMode="External"/><Relationship Id="rId71" Type="http://schemas.openxmlformats.org/officeDocument/2006/relationships/hyperlink" Target="https://youtu.be/j8SccE6sCXY" TargetMode="External"/><Relationship Id="rId92" Type="http://schemas.openxmlformats.org/officeDocument/2006/relationships/hyperlink" Target="https://youtu.be/ZivhyOHn7Wc" TargetMode="External"/><Relationship Id="rId162" Type="http://schemas.openxmlformats.org/officeDocument/2006/relationships/hyperlink" Target="https://youtu.be/nJnxdBJ5TzM" TargetMode="External"/><Relationship Id="rId183" Type="http://schemas.openxmlformats.org/officeDocument/2006/relationships/hyperlink" Target="https://youtu.be/MoCxtW_cp7c" TargetMode="External"/><Relationship Id="rId213" Type="http://schemas.openxmlformats.org/officeDocument/2006/relationships/hyperlink" Target="https://yadi.sk/d/FFAmhCSshBWqeg/GWM5047-1.jpg" TargetMode="External"/><Relationship Id="rId218" Type="http://schemas.openxmlformats.org/officeDocument/2006/relationships/hyperlink" Target="https://yadi.sk/d/FFAmhCSshBWqeg/MC108-1.jpg" TargetMode="External"/><Relationship Id="rId2" Type="http://schemas.openxmlformats.org/officeDocument/2006/relationships/hyperlink" Target="https://yadi.sk/d/FFAmhCSshBWqeg/SB-13-02.jpg" TargetMode="External"/><Relationship Id="rId29" Type="http://schemas.openxmlformats.org/officeDocument/2006/relationships/hyperlink" Target="https://yadi.sk/d/FFAmhCSshBWqeg/MA0510%20yellow.jpg" TargetMode="External"/><Relationship Id="rId24" Type="http://schemas.openxmlformats.org/officeDocument/2006/relationships/hyperlink" Target="https://yadi.sk/d/FFAmhCSshBWqeg/MA0509%20purple.jpg" TargetMode="External"/><Relationship Id="rId40" Type="http://schemas.openxmlformats.org/officeDocument/2006/relationships/hyperlink" Target="https://yadi.sk/d/FFAmhCSshBWqeg/MA0512%20raspberries.jpg" TargetMode="External"/><Relationship Id="rId45" Type="http://schemas.openxmlformats.org/officeDocument/2006/relationships/hyperlink" Target="https://yadi.sk/d/FFAmhCSshBWqeg/MA0513%20yellow.jpg" TargetMode="External"/><Relationship Id="rId66" Type="http://schemas.openxmlformats.org/officeDocument/2006/relationships/hyperlink" Target="https://youtu.be/J9Ui1RTudNs" TargetMode="External"/><Relationship Id="rId87" Type="http://schemas.openxmlformats.org/officeDocument/2006/relationships/hyperlink" Target="https://youtu.be/outKWREV8YQ" TargetMode="External"/><Relationship Id="rId110" Type="http://schemas.openxmlformats.org/officeDocument/2006/relationships/hyperlink" Target="https://youtu.be/7oAJ_jjLQ14" TargetMode="External"/><Relationship Id="rId115" Type="http://schemas.openxmlformats.org/officeDocument/2006/relationships/hyperlink" Target="https://youtu.be/BehKAX5u-hA" TargetMode="External"/><Relationship Id="rId131" Type="http://schemas.openxmlformats.org/officeDocument/2006/relationships/hyperlink" Target="https://youtu.be/a_FVwfT5UVQ" TargetMode="External"/><Relationship Id="rId136" Type="http://schemas.openxmlformats.org/officeDocument/2006/relationships/hyperlink" Target="https://youtu.be/Uzgb0BHnMhk" TargetMode="External"/><Relationship Id="rId157" Type="http://schemas.openxmlformats.org/officeDocument/2006/relationships/hyperlink" Target="https://youtu.be/f8WYkVrQF-w" TargetMode="External"/><Relationship Id="rId178" Type="http://schemas.openxmlformats.org/officeDocument/2006/relationships/hyperlink" Target="https://youtu.be/4ASXX-Xsy0A" TargetMode="External"/><Relationship Id="rId61" Type="http://schemas.openxmlformats.org/officeDocument/2006/relationships/hyperlink" Target="https://youtu.be/mAGSXMgh0m0" TargetMode="External"/><Relationship Id="rId82" Type="http://schemas.openxmlformats.org/officeDocument/2006/relationships/hyperlink" Target="https://youtu.be/ia7_52FZ7JY" TargetMode="External"/><Relationship Id="rId152" Type="http://schemas.openxmlformats.org/officeDocument/2006/relationships/hyperlink" Target="https://youtu.be/pSnO15txYmU" TargetMode="External"/><Relationship Id="rId173" Type="http://schemas.openxmlformats.org/officeDocument/2006/relationships/hyperlink" Target="https://youtu.be/-XPd5MGjz9w" TargetMode="External"/><Relationship Id="rId194" Type="http://schemas.openxmlformats.org/officeDocument/2006/relationships/hyperlink" Target="https://youtu.be/4nThxuU7QcA" TargetMode="External"/><Relationship Id="rId199" Type="http://schemas.openxmlformats.org/officeDocument/2006/relationships/hyperlink" Target="https://yadi.sk/d/FFAmhCSshBWqeg/K0204-2.jpg" TargetMode="External"/><Relationship Id="rId203" Type="http://schemas.openxmlformats.org/officeDocument/2006/relationships/hyperlink" Target="https://yadi.sk/d/FFAmhCSshBWqeg/GP467-2.jpg" TargetMode="External"/><Relationship Id="rId208" Type="http://schemas.openxmlformats.org/officeDocument/2006/relationships/hyperlink" Target="https://yadi.sk/d/FFAmhCSshBWqeg/GW218-91-1.jpg" TargetMode="External"/><Relationship Id="rId229" Type="http://schemas.openxmlformats.org/officeDocument/2006/relationships/table" Target="../tables/table1.xml"/><Relationship Id="rId19" Type="http://schemas.openxmlformats.org/officeDocument/2006/relationships/hyperlink" Target="https://yadi.sk/d/FFAmhCSshBWqeg/MA0509%20red.jpg" TargetMode="External"/><Relationship Id="rId224" Type="http://schemas.openxmlformats.org/officeDocument/2006/relationships/hyperlink" Target="https://yadi.sk/d/FFAmhCSshBWqeg/GWM6102-1.jpg" TargetMode="External"/><Relationship Id="rId14" Type="http://schemas.openxmlformats.org/officeDocument/2006/relationships/hyperlink" Target="https://yadi.sk/d/FFAmhCSshBWqeg/SB-49-03.jpg" TargetMode="External"/><Relationship Id="rId30" Type="http://schemas.openxmlformats.org/officeDocument/2006/relationships/hyperlink" Target="https://yadi.sk/d/FFAmhCSshBWqeg/MA0510%20green.jpg" TargetMode="External"/><Relationship Id="rId35" Type="http://schemas.openxmlformats.org/officeDocument/2006/relationships/hyperlink" Target="https://yadi.sk/d/FFAmhCSshBWqeg/MA0512%20green.jpg" TargetMode="External"/><Relationship Id="rId56" Type="http://schemas.openxmlformats.org/officeDocument/2006/relationships/hyperlink" Target="https://yadi.sk/d/FFAmhCSshBWqeg/MA0514%20yellow.jpg" TargetMode="External"/><Relationship Id="rId77" Type="http://schemas.openxmlformats.org/officeDocument/2006/relationships/hyperlink" Target="https://youtu.be/dEl76rJwB_c" TargetMode="External"/><Relationship Id="rId100" Type="http://schemas.openxmlformats.org/officeDocument/2006/relationships/hyperlink" Target="https://youtu.be/5VZ8pcWTUzM" TargetMode="External"/><Relationship Id="rId105" Type="http://schemas.openxmlformats.org/officeDocument/2006/relationships/hyperlink" Target="https://youtu.be/sAIRJJg0hmg" TargetMode="External"/><Relationship Id="rId126" Type="http://schemas.openxmlformats.org/officeDocument/2006/relationships/hyperlink" Target="https://youtu.be/HInjn8ASbV8" TargetMode="External"/><Relationship Id="rId147" Type="http://schemas.openxmlformats.org/officeDocument/2006/relationships/hyperlink" Target="https://youtu.be/ouavnRlrsSo" TargetMode="External"/><Relationship Id="rId168" Type="http://schemas.openxmlformats.org/officeDocument/2006/relationships/hyperlink" Target="https://youtu.be/-mRIPxzGKN4" TargetMode="External"/><Relationship Id="rId8" Type="http://schemas.openxmlformats.org/officeDocument/2006/relationships/hyperlink" Target="https://yadi.sk/d/FFAmhCSshBWqeg/SB-25-03.jpg" TargetMode="External"/><Relationship Id="rId51" Type="http://schemas.openxmlformats.org/officeDocument/2006/relationships/hyperlink" Target="https://yadi.sk/d/FFAmhCSshBWqeg/MA0513%20raspberries.jpg" TargetMode="External"/><Relationship Id="rId72" Type="http://schemas.openxmlformats.org/officeDocument/2006/relationships/hyperlink" Target="https://youtu.be/yMSpueNS6Mc" TargetMode="External"/><Relationship Id="rId93" Type="http://schemas.openxmlformats.org/officeDocument/2006/relationships/hyperlink" Target="https://youtu.be/tMvobMyiPwY" TargetMode="External"/><Relationship Id="rId98" Type="http://schemas.openxmlformats.org/officeDocument/2006/relationships/hyperlink" Target="https://youtu.be/F4dluvF-ZKw" TargetMode="External"/><Relationship Id="rId121" Type="http://schemas.openxmlformats.org/officeDocument/2006/relationships/hyperlink" Target="https://youtu.be/ebJSOg70PJk" TargetMode="External"/><Relationship Id="rId142" Type="http://schemas.openxmlformats.org/officeDocument/2006/relationships/hyperlink" Target="https://youtu.be/x221dLvaySU" TargetMode="External"/><Relationship Id="rId163" Type="http://schemas.openxmlformats.org/officeDocument/2006/relationships/hyperlink" Target="https://youtu.be/szU_Gk3O24k" TargetMode="External"/><Relationship Id="rId184" Type="http://schemas.openxmlformats.org/officeDocument/2006/relationships/hyperlink" Target="https://youtu.be/61TPPx8a8LA" TargetMode="External"/><Relationship Id="rId189" Type="http://schemas.openxmlformats.org/officeDocument/2006/relationships/hyperlink" Target="https://youtu.be/DAwxQuzGP10" TargetMode="External"/><Relationship Id="rId219" Type="http://schemas.openxmlformats.org/officeDocument/2006/relationships/hyperlink" Target="https://yadi.sk/d/FFAmhCSshBWqeg/GP511-1.jpg" TargetMode="External"/><Relationship Id="rId3" Type="http://schemas.openxmlformats.org/officeDocument/2006/relationships/hyperlink" Target="https://yadi.sk/d/FFAmhCSshBWqeg/SB-19-01.jpg" TargetMode="External"/><Relationship Id="rId214" Type="http://schemas.openxmlformats.org/officeDocument/2006/relationships/hyperlink" Target="https://yadi.sk/d/FFAmhCSshBWqeg/GW218-73-1.jpg" TargetMode="External"/><Relationship Id="rId25" Type="http://schemas.openxmlformats.org/officeDocument/2006/relationships/hyperlink" Target="https://yadi.sk/d/FFAmhCSshBWqeg/MA0509%20white.jpg" TargetMode="External"/><Relationship Id="rId46" Type="http://schemas.openxmlformats.org/officeDocument/2006/relationships/hyperlink" Target="https://yadi.sk/d/FFAmhCSshBWqeg/MA0513%20green.jpg" TargetMode="External"/><Relationship Id="rId67" Type="http://schemas.openxmlformats.org/officeDocument/2006/relationships/hyperlink" Target="https://youtu.be/cQQG7gOgDTw" TargetMode="External"/><Relationship Id="rId116" Type="http://schemas.openxmlformats.org/officeDocument/2006/relationships/hyperlink" Target="https://youtu.be/8dPJKJ8lxXQ" TargetMode="External"/><Relationship Id="rId137" Type="http://schemas.openxmlformats.org/officeDocument/2006/relationships/hyperlink" Target="https://youtu.be/yHfy7Mt1MBo" TargetMode="External"/><Relationship Id="rId158" Type="http://schemas.openxmlformats.org/officeDocument/2006/relationships/hyperlink" Target="https://youtu.be/mCVFog3_AlI" TargetMode="External"/><Relationship Id="rId20" Type="http://schemas.openxmlformats.org/officeDocument/2006/relationships/hyperlink" Target="https://yadi.sk/d/FFAmhCSshBWqeg/MA0509%20blue.jpg" TargetMode="External"/><Relationship Id="rId41" Type="http://schemas.openxmlformats.org/officeDocument/2006/relationships/hyperlink" Target="https://yadi.sk/d/FFAmhCSshBWqeg/MA0512%20blue%20sky.jpg" TargetMode="External"/><Relationship Id="rId62" Type="http://schemas.openxmlformats.org/officeDocument/2006/relationships/hyperlink" Target="https://youtu.be/2nZAfoBZhfw" TargetMode="External"/><Relationship Id="rId83" Type="http://schemas.openxmlformats.org/officeDocument/2006/relationships/hyperlink" Target="https://youtu.be/4w76U_IKScM" TargetMode="External"/><Relationship Id="rId88" Type="http://schemas.openxmlformats.org/officeDocument/2006/relationships/hyperlink" Target="https://youtu.be/jOEmHukGX5w" TargetMode="External"/><Relationship Id="rId111" Type="http://schemas.openxmlformats.org/officeDocument/2006/relationships/hyperlink" Target="https://youtu.be/7RsySyVmGfg" TargetMode="External"/><Relationship Id="rId132" Type="http://schemas.openxmlformats.org/officeDocument/2006/relationships/hyperlink" Target="https://youtu.be/jc_Md27mZIs" TargetMode="External"/><Relationship Id="rId153" Type="http://schemas.openxmlformats.org/officeDocument/2006/relationships/hyperlink" Target="https://youtu.be/TT-vDtvgg3Q" TargetMode="External"/><Relationship Id="rId174" Type="http://schemas.openxmlformats.org/officeDocument/2006/relationships/hyperlink" Target="https://youtu.be/EVluD1Khm2k" TargetMode="External"/><Relationship Id="rId179" Type="http://schemas.openxmlformats.org/officeDocument/2006/relationships/hyperlink" Target="https://youtu.be/XaFxl1tTCkk" TargetMode="External"/><Relationship Id="rId195" Type="http://schemas.openxmlformats.org/officeDocument/2006/relationships/hyperlink" Target="https://yadi.sk/d/FFAmhCSshBWqeg/K0203-2.jpg" TargetMode="External"/><Relationship Id="rId209" Type="http://schemas.openxmlformats.org/officeDocument/2006/relationships/hyperlink" Target="https://yadi.sk/d/FFAmhCSshBWqeg/GW218-92-1.jpg" TargetMode="External"/><Relationship Id="rId190" Type="http://schemas.openxmlformats.org/officeDocument/2006/relationships/hyperlink" Target="https://youtu.be/DwYoV4EthKQ" TargetMode="External"/><Relationship Id="rId204" Type="http://schemas.openxmlformats.org/officeDocument/2006/relationships/hyperlink" Target="https://yadi.sk/d/FFAmhCSshBWqeg/GP475-2.jpg" TargetMode="External"/><Relationship Id="rId220" Type="http://schemas.openxmlformats.org/officeDocument/2006/relationships/hyperlink" Target="https://yadi.sk/d/FFAmhCSshBWqeg/GWM5020-1.jpg" TargetMode="External"/><Relationship Id="rId225" Type="http://schemas.openxmlformats.org/officeDocument/2006/relationships/hyperlink" Target="https://yadi.sk/d/FFAmhCSshBWqeg/GWM6121-2.jpg" TargetMode="External"/><Relationship Id="rId15" Type="http://schemas.openxmlformats.org/officeDocument/2006/relationships/hyperlink" Target="https://yadi.sk/d/FFAmhCSshBWqeg/SB-100-01.jpg" TargetMode="External"/><Relationship Id="rId36" Type="http://schemas.openxmlformats.org/officeDocument/2006/relationships/hyperlink" Target="https://yadi.sk/d/FFAmhCSshBWqeg/MA0512%20orange.jpg" TargetMode="External"/><Relationship Id="rId57" Type="http://schemas.openxmlformats.org/officeDocument/2006/relationships/hyperlink" Target="https://yadi.sk/d/FFAmhCSshBWqeg/MA0514%20green.jpg" TargetMode="External"/><Relationship Id="rId106" Type="http://schemas.openxmlformats.org/officeDocument/2006/relationships/hyperlink" Target="https://youtu.be/X3t24L6Gk8M" TargetMode="External"/><Relationship Id="rId127" Type="http://schemas.openxmlformats.org/officeDocument/2006/relationships/hyperlink" Target="https://youtu.be/UtoEw4noUds" TargetMode="External"/><Relationship Id="rId10" Type="http://schemas.openxmlformats.org/officeDocument/2006/relationships/hyperlink" Target="https://yadi.sk/d/FFAmhCSshBWqeg/SB-36-02.jpg" TargetMode="External"/><Relationship Id="rId31" Type="http://schemas.openxmlformats.org/officeDocument/2006/relationships/hyperlink" Target="https://yadi.sk/d/FFAmhCSshBWqeg/MA0510%20orange.jpg" TargetMode="External"/><Relationship Id="rId52" Type="http://schemas.openxmlformats.org/officeDocument/2006/relationships/hyperlink" Target="https://yadi.sk/d/FFAmhCSshBWqeg/MA0513%20blue%20sky.jpg" TargetMode="External"/><Relationship Id="rId73" Type="http://schemas.openxmlformats.org/officeDocument/2006/relationships/hyperlink" Target="https://youtu.be/lNV0qLVHGbk" TargetMode="External"/><Relationship Id="rId78" Type="http://schemas.openxmlformats.org/officeDocument/2006/relationships/hyperlink" Target="https://youtu.be/GyZtOxztJTo" TargetMode="External"/><Relationship Id="rId94" Type="http://schemas.openxmlformats.org/officeDocument/2006/relationships/hyperlink" Target="https://youtu.be/2UEqnQ1tZFQ" TargetMode="External"/><Relationship Id="rId99" Type="http://schemas.openxmlformats.org/officeDocument/2006/relationships/hyperlink" Target="https://youtu.be/ETfni_bltz0" TargetMode="External"/><Relationship Id="rId101" Type="http://schemas.openxmlformats.org/officeDocument/2006/relationships/hyperlink" Target="https://youtu.be/wp97TAIWTrg" TargetMode="External"/><Relationship Id="rId122" Type="http://schemas.openxmlformats.org/officeDocument/2006/relationships/hyperlink" Target="https://youtu.be/TILOJjMBRJs" TargetMode="External"/><Relationship Id="rId143" Type="http://schemas.openxmlformats.org/officeDocument/2006/relationships/hyperlink" Target="https://youtu.be/-9XBum-iEcg" TargetMode="External"/><Relationship Id="rId148" Type="http://schemas.openxmlformats.org/officeDocument/2006/relationships/hyperlink" Target="https://youtu.be/Cj2JY7Fm68w" TargetMode="External"/><Relationship Id="rId164" Type="http://schemas.openxmlformats.org/officeDocument/2006/relationships/hyperlink" Target="https://youtu.be/3EiW1LAlss8" TargetMode="External"/><Relationship Id="rId169" Type="http://schemas.openxmlformats.org/officeDocument/2006/relationships/hyperlink" Target="https://youtu.be/qAm_t7a1X0Q" TargetMode="External"/><Relationship Id="rId185" Type="http://schemas.openxmlformats.org/officeDocument/2006/relationships/hyperlink" Target="https://youtu.be/me-EBPcBvjs" TargetMode="External"/><Relationship Id="rId4" Type="http://schemas.openxmlformats.org/officeDocument/2006/relationships/hyperlink" Target="https://yadi.sk/d/FFAmhCSshBWqeg/SB-19-02.jpg" TargetMode="External"/><Relationship Id="rId9" Type="http://schemas.openxmlformats.org/officeDocument/2006/relationships/hyperlink" Target="https://yadi.sk/d/FFAmhCSshBWqeg/SB-36-01.jpg" TargetMode="External"/><Relationship Id="rId180" Type="http://schemas.openxmlformats.org/officeDocument/2006/relationships/hyperlink" Target="https://youtu.be/fDktUprD1O0" TargetMode="External"/><Relationship Id="rId210" Type="http://schemas.openxmlformats.org/officeDocument/2006/relationships/hyperlink" Target="https://yadi.sk/d/FFAmhCSshBWqeg/GP459-1.jpg" TargetMode="External"/><Relationship Id="rId215" Type="http://schemas.openxmlformats.org/officeDocument/2006/relationships/hyperlink" Target="https://yadi.sk/d/FFAmhCSshBWqeg/GP550-1.jpg" TargetMode="External"/><Relationship Id="rId26" Type="http://schemas.openxmlformats.org/officeDocument/2006/relationships/hyperlink" Target="https://yadi.sk/d/FFAmhCSshBWqeg/MA0509%20black.jpg" TargetMode="External"/><Relationship Id="rId47" Type="http://schemas.openxmlformats.org/officeDocument/2006/relationships/hyperlink" Target="https://yadi.sk/d/FFAmhCSshBWqeg/MA0513%20orange.jpg" TargetMode="External"/><Relationship Id="rId68" Type="http://schemas.openxmlformats.org/officeDocument/2006/relationships/hyperlink" Target="https://youtu.be/fa7oVMGhqOU" TargetMode="External"/><Relationship Id="rId89" Type="http://schemas.openxmlformats.org/officeDocument/2006/relationships/hyperlink" Target="https://youtu.be/3EqWLhP270s" TargetMode="External"/><Relationship Id="rId112" Type="http://schemas.openxmlformats.org/officeDocument/2006/relationships/hyperlink" Target="https://youtu.be/4va7ZRe2d7o" TargetMode="External"/><Relationship Id="rId133" Type="http://schemas.openxmlformats.org/officeDocument/2006/relationships/hyperlink" Target="https://youtu.be/ID50gRnv0Vg" TargetMode="External"/><Relationship Id="rId154" Type="http://schemas.openxmlformats.org/officeDocument/2006/relationships/hyperlink" Target="https://youtu.be/CsfcMorTntc" TargetMode="External"/><Relationship Id="rId175" Type="http://schemas.openxmlformats.org/officeDocument/2006/relationships/hyperlink" Target="https://youtu.be/KlgKmYyXgwc" TargetMode="External"/><Relationship Id="rId196" Type="http://schemas.openxmlformats.org/officeDocument/2006/relationships/hyperlink" Target="https://yadi.sk/d/FFAmhCSshBWqeg/K0203-3.jpg" TargetMode="External"/><Relationship Id="rId200" Type="http://schemas.openxmlformats.org/officeDocument/2006/relationships/hyperlink" Target="https://yadi.sk/d/FFAmhCSshBWqeg/GP497-2.jpg" TargetMode="External"/><Relationship Id="rId16" Type="http://schemas.openxmlformats.org/officeDocument/2006/relationships/hyperlink" Target="https://yadi.sk/d/FFAmhCSshBWqeg/SB-120-01.jpg" TargetMode="External"/><Relationship Id="rId221" Type="http://schemas.openxmlformats.org/officeDocument/2006/relationships/hyperlink" Target="https://yadi.sk/d/FFAmhCSshBWqeg/GWM5016-1.jpg" TargetMode="External"/><Relationship Id="rId37" Type="http://schemas.openxmlformats.org/officeDocument/2006/relationships/hyperlink" Target="https://yadi.sk/d/FFAmhCSshBWqeg/MA0512%20purple.jpg" TargetMode="External"/><Relationship Id="rId58" Type="http://schemas.openxmlformats.org/officeDocument/2006/relationships/hyperlink" Target="https://yadi.sk/d/FFAmhCSshBWqeg/MA0514%20orange.jpg" TargetMode="External"/><Relationship Id="rId79" Type="http://schemas.openxmlformats.org/officeDocument/2006/relationships/hyperlink" Target="https://youtu.be/IbMKpeBMxsk" TargetMode="External"/><Relationship Id="rId102" Type="http://schemas.openxmlformats.org/officeDocument/2006/relationships/hyperlink" Target="https://youtu.be/kWKOsOCyD_s" TargetMode="External"/><Relationship Id="rId123" Type="http://schemas.openxmlformats.org/officeDocument/2006/relationships/hyperlink" Target="https://youtu.be/GWWiNbi-tLs" TargetMode="External"/><Relationship Id="rId144" Type="http://schemas.openxmlformats.org/officeDocument/2006/relationships/hyperlink" Target="https://youtu.be/6c13_qFMGeY" TargetMode="External"/><Relationship Id="rId90" Type="http://schemas.openxmlformats.org/officeDocument/2006/relationships/hyperlink" Target="https://youtu.be/lszmN4QGAL8" TargetMode="External"/><Relationship Id="rId165" Type="http://schemas.openxmlformats.org/officeDocument/2006/relationships/hyperlink" Target="https://youtu.be/Dqw85p7Cd0Y" TargetMode="External"/><Relationship Id="rId186" Type="http://schemas.openxmlformats.org/officeDocument/2006/relationships/hyperlink" Target="https://youtu.be/eznSnO8bo7o" TargetMode="External"/><Relationship Id="rId211" Type="http://schemas.openxmlformats.org/officeDocument/2006/relationships/hyperlink" Target="https://yadi.sk/d/FFAmhCSshBWqeg/GP467-1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U448"/>
  <sheetViews>
    <sheetView showZeros="0" tabSelected="1" zoomScale="80" zoomScaleNormal="80" zoomScalePageLayoutView="110" workbookViewId="0">
      <pane ySplit="5" topLeftCell="A6" activePane="bottomLeft" state="frozen"/>
      <selection pane="bottomLeft" activeCell="N21" sqref="N21"/>
    </sheetView>
  </sheetViews>
  <sheetFormatPr defaultColWidth="11" defaultRowHeight="15.75" x14ac:dyDescent="0.25"/>
  <cols>
    <col min="1" max="1" width="0.875" style="40" customWidth="1"/>
    <col min="2" max="2" width="7.625" style="40" bestFit="1" customWidth="1"/>
    <col min="3" max="3" width="5.375" style="40" customWidth="1"/>
    <col min="4" max="4" width="19.25" style="40" customWidth="1"/>
    <col min="5" max="5" width="59.75" style="47" customWidth="1"/>
    <col min="6" max="6" width="13.75" style="40" customWidth="1"/>
    <col min="7" max="7" width="22.625" style="281" hidden="1" customWidth="1"/>
    <col min="8" max="8" width="11.25" style="315" bestFit="1" customWidth="1"/>
    <col min="9" max="9" width="21.25" style="281" hidden="1" customWidth="1"/>
    <col min="10" max="10" width="10.125" style="322" bestFit="1" customWidth="1"/>
    <col min="11" max="11" width="12.875" style="40" customWidth="1"/>
    <col min="12" max="12" width="12.875" style="196" customWidth="1"/>
    <col min="13" max="13" width="12.875" style="217" customWidth="1"/>
    <col min="14" max="14" width="13.625" style="48" bestFit="1" customWidth="1"/>
    <col min="15" max="15" width="13.625" style="348" customWidth="1"/>
    <col min="16" max="16" width="13.125" style="50" customWidth="1"/>
    <col min="17" max="17" width="15" style="50" customWidth="1"/>
    <col min="18" max="18" width="16" style="50" customWidth="1"/>
    <col min="19" max="19" width="16.25" style="50" customWidth="1"/>
    <col min="20" max="20" width="14.875" style="154" bestFit="1" customWidth="1"/>
    <col min="21" max="21" width="17.375" style="156" bestFit="1" customWidth="1"/>
    <col min="22" max="16384" width="11" style="40"/>
  </cols>
  <sheetData>
    <row r="1" spans="1:21" ht="37.5" customHeight="1" x14ac:dyDescent="0.25">
      <c r="B1" s="53"/>
      <c r="C1" s="53"/>
      <c r="E1" s="329" t="s">
        <v>1587</v>
      </c>
      <c r="F1" s="330"/>
      <c r="G1" s="272"/>
      <c r="H1" s="311"/>
      <c r="I1" s="272"/>
      <c r="J1" s="316"/>
      <c r="K1" s="53"/>
      <c r="L1" s="176"/>
      <c r="M1" s="197"/>
      <c r="N1" s="258"/>
      <c r="O1" s="335"/>
      <c r="P1" s="54"/>
      <c r="Q1" s="54"/>
      <c r="R1" s="54"/>
      <c r="S1" s="54"/>
      <c r="T1" s="349" t="s">
        <v>1588</v>
      </c>
      <c r="U1" s="349"/>
    </row>
    <row r="2" spans="1:21" ht="19.5" thickBot="1" x14ac:dyDescent="0.3">
      <c r="A2" s="16"/>
      <c r="B2" s="55"/>
      <c r="C2" s="56"/>
      <c r="D2" s="16"/>
      <c r="E2" s="331" t="s">
        <v>1586</v>
      </c>
      <c r="F2" s="330"/>
      <c r="G2" s="273"/>
      <c r="H2" s="312"/>
      <c r="I2" s="282"/>
      <c r="J2" s="317"/>
      <c r="K2" s="17"/>
      <c r="L2" s="177"/>
      <c r="M2" s="198"/>
      <c r="N2" s="259"/>
      <c r="O2" s="336"/>
      <c r="P2" s="57"/>
      <c r="Q2" s="57"/>
      <c r="R2" s="57"/>
      <c r="S2" s="54"/>
      <c r="T2" s="349"/>
      <c r="U2" s="349"/>
    </row>
    <row r="3" spans="1:21" s="43" customFormat="1" ht="21" customHeight="1" thickBot="1" x14ac:dyDescent="0.3">
      <c r="A3" s="41"/>
      <c r="B3" s="58"/>
      <c r="C3" s="59"/>
      <c r="D3" s="269"/>
      <c r="E3" s="334" t="s">
        <v>1585</v>
      </c>
      <c r="F3" s="332"/>
      <c r="G3" s="273"/>
      <c r="H3" s="312"/>
      <c r="I3" s="283"/>
      <c r="J3" s="318"/>
      <c r="K3" s="18"/>
      <c r="L3" s="178"/>
      <c r="M3" s="199"/>
      <c r="N3" s="260"/>
      <c r="O3" s="337"/>
      <c r="P3" s="61"/>
      <c r="Q3" s="61"/>
      <c r="R3" s="137" t="s">
        <v>0</v>
      </c>
      <c r="S3" s="137" t="s">
        <v>685</v>
      </c>
      <c r="T3" s="349"/>
      <c r="U3" s="349"/>
    </row>
    <row r="4" spans="1:21" s="43" customFormat="1" ht="21.75" customHeight="1" thickBot="1" x14ac:dyDescent="0.3">
      <c r="A4" s="42"/>
      <c r="B4" s="138" t="s">
        <v>1561</v>
      </c>
      <c r="C4" s="60"/>
      <c r="D4" s="42"/>
      <c r="E4" s="333"/>
      <c r="F4" s="332"/>
      <c r="G4" s="273"/>
      <c r="H4" s="312"/>
      <c r="I4" s="283"/>
      <c r="J4" s="318"/>
      <c r="K4" s="18"/>
      <c r="L4" s="178"/>
      <c r="M4" s="199"/>
      <c r="N4" s="260"/>
      <c r="O4" s="337"/>
      <c r="P4" s="61"/>
      <c r="Q4" s="61"/>
      <c r="R4" s="62"/>
      <c r="S4" s="62"/>
      <c r="T4" s="261"/>
      <c r="U4" s="261"/>
    </row>
    <row r="5" spans="1:21" s="51" customFormat="1" ht="30.75" thickBot="1" x14ac:dyDescent="0.3">
      <c r="A5" s="23"/>
      <c r="B5" s="35" t="s">
        <v>1</v>
      </c>
      <c r="C5" s="36" t="s">
        <v>792</v>
      </c>
      <c r="D5" s="37" t="s">
        <v>2</v>
      </c>
      <c r="E5" s="37" t="s">
        <v>849</v>
      </c>
      <c r="F5" s="37" t="s">
        <v>791</v>
      </c>
      <c r="G5" s="323" t="s">
        <v>1217</v>
      </c>
      <c r="H5" s="37" t="s">
        <v>3</v>
      </c>
      <c r="I5" s="284" t="s">
        <v>850</v>
      </c>
      <c r="J5" s="37" t="s">
        <v>1173</v>
      </c>
      <c r="K5" s="37" t="s">
        <v>684</v>
      </c>
      <c r="L5" s="179" t="s">
        <v>689</v>
      </c>
      <c r="M5" s="200" t="s">
        <v>690</v>
      </c>
      <c r="N5" s="263" t="s">
        <v>717</v>
      </c>
      <c r="O5" s="338" t="s">
        <v>1584</v>
      </c>
      <c r="P5" s="38" t="s">
        <v>4</v>
      </c>
      <c r="Q5" s="39" t="s">
        <v>587</v>
      </c>
      <c r="R5" s="39" t="s">
        <v>848</v>
      </c>
      <c r="S5" s="149" t="s">
        <v>5</v>
      </c>
      <c r="T5" s="164" t="s">
        <v>691</v>
      </c>
      <c r="U5" s="165" t="s">
        <v>692</v>
      </c>
    </row>
    <row r="6" spans="1:21" ht="16.5" thickBot="1" x14ac:dyDescent="0.3">
      <c r="A6" s="44"/>
      <c r="B6" s="24"/>
      <c r="C6" s="2" t="s">
        <v>6</v>
      </c>
      <c r="D6" s="2"/>
      <c r="E6" s="3"/>
      <c r="F6" s="25"/>
      <c r="G6" s="274"/>
      <c r="H6" s="313"/>
      <c r="I6" s="285"/>
      <c r="J6" s="319"/>
      <c r="K6" s="26"/>
      <c r="L6" s="180"/>
      <c r="M6" s="201"/>
      <c r="N6" s="262">
        <f>SUM(N7:N443)</f>
        <v>0</v>
      </c>
      <c r="O6" s="339">
        <f t="shared" ref="O6" si="0">SUM(O7:O443)</f>
        <v>1716.7840000000001</v>
      </c>
      <c r="P6" s="232"/>
      <c r="Q6" s="232"/>
      <c r="R6" s="232"/>
      <c r="S6" s="232">
        <f>SUM(S7:S443)</f>
        <v>0</v>
      </c>
      <c r="T6" s="232">
        <f>SUM(T7:T443)</f>
        <v>0</v>
      </c>
      <c r="U6" s="232">
        <f>SUM(U7:U443)</f>
        <v>0</v>
      </c>
    </row>
    <row r="7" spans="1:21" x14ac:dyDescent="0.25">
      <c r="A7" s="44"/>
      <c r="B7" s="65">
        <v>1</v>
      </c>
      <c r="C7" s="66"/>
      <c r="D7" s="67" t="s">
        <v>813</v>
      </c>
      <c r="E7" s="68" t="s">
        <v>7</v>
      </c>
      <c r="F7" s="69">
        <v>240</v>
      </c>
      <c r="G7" s="275" t="s">
        <v>1547</v>
      </c>
      <c r="H7" s="140" t="str">
        <f>HYPERLINK(Таблица2[[#This Row],[Столбец1]],"видео")</f>
        <v>видео</v>
      </c>
      <c r="I7" s="286" t="s">
        <v>851</v>
      </c>
      <c r="J7" s="320" t="str">
        <f t="shared" ref="J7:J69" si="1">HYPERLINK(I7,"фото")</f>
        <v>фото</v>
      </c>
      <c r="K7" s="70" t="s">
        <v>8</v>
      </c>
      <c r="L7" s="181">
        <v>11</v>
      </c>
      <c r="M7" s="202">
        <v>2.5000000000000001E-2</v>
      </c>
      <c r="N7" s="264"/>
      <c r="O7" s="340">
        <v>1</v>
      </c>
      <c r="P7" s="71">
        <v>28.6</v>
      </c>
      <c r="Q7" s="120">
        <f>'Бытовая пиротехника MAXSEM'!$P7*(1-процент)</f>
        <v>28.6</v>
      </c>
      <c r="R7" s="120">
        <f t="shared" ref="R7:R70" si="2">Q7*F7</f>
        <v>6864</v>
      </c>
      <c r="S7" s="174">
        <f t="shared" ref="S7:S70" si="3">R7*N7</f>
        <v>0</v>
      </c>
      <c r="T7" s="157">
        <f t="shared" ref="T7:T38" si="4">N7*L7</f>
        <v>0</v>
      </c>
      <c r="U7" s="158">
        <f t="shared" ref="U7:U38" si="5">N7*M7</f>
        <v>0</v>
      </c>
    </row>
    <row r="8" spans="1:21" x14ac:dyDescent="0.25">
      <c r="A8" s="44"/>
      <c r="B8" s="72">
        <v>2</v>
      </c>
      <c r="C8" s="1"/>
      <c r="D8" s="4" t="s">
        <v>9</v>
      </c>
      <c r="E8" s="5" t="s">
        <v>10</v>
      </c>
      <c r="F8" s="21">
        <v>480</v>
      </c>
      <c r="G8" s="34" t="s">
        <v>878</v>
      </c>
      <c r="H8" s="142"/>
      <c r="I8" s="287" t="s">
        <v>852</v>
      </c>
      <c r="J8" s="142" t="str">
        <f t="shared" si="1"/>
        <v>фото</v>
      </c>
      <c r="K8" s="22" t="s">
        <v>11</v>
      </c>
      <c r="L8" s="182">
        <v>23</v>
      </c>
      <c r="M8" s="203">
        <v>0.05</v>
      </c>
      <c r="N8" s="265"/>
      <c r="O8" s="341"/>
      <c r="P8" s="12">
        <v>0</v>
      </c>
      <c r="Q8" s="49">
        <f>'Бытовая пиротехника MAXSEM'!$P8*(1-процент)</f>
        <v>0</v>
      </c>
      <c r="R8" s="49">
        <f t="shared" si="2"/>
        <v>0</v>
      </c>
      <c r="S8" s="173">
        <f t="shared" si="3"/>
        <v>0</v>
      </c>
      <c r="T8" s="155">
        <f t="shared" si="4"/>
        <v>0</v>
      </c>
      <c r="U8" s="161">
        <f t="shared" si="5"/>
        <v>0</v>
      </c>
    </row>
    <row r="9" spans="1:21" x14ac:dyDescent="0.25">
      <c r="A9" s="44"/>
      <c r="B9" s="72">
        <v>3</v>
      </c>
      <c r="C9" s="13"/>
      <c r="D9" s="4" t="s">
        <v>12</v>
      </c>
      <c r="E9" s="5" t="s">
        <v>13</v>
      </c>
      <c r="F9" s="14">
        <v>240</v>
      </c>
      <c r="G9" s="34" t="s">
        <v>1546</v>
      </c>
      <c r="H9" s="142" t="str">
        <f>HYPERLINK(Таблица2[[#This Row],[Столбец1]],"видео")</f>
        <v>видео</v>
      </c>
      <c r="I9" s="288" t="s">
        <v>853</v>
      </c>
      <c r="J9" s="142" t="str">
        <f t="shared" si="1"/>
        <v>фото</v>
      </c>
      <c r="K9" s="15" t="s">
        <v>14</v>
      </c>
      <c r="L9" s="183">
        <v>13</v>
      </c>
      <c r="M9" s="204">
        <v>3.6999999999999998E-2</v>
      </c>
      <c r="N9" s="265"/>
      <c r="O9" s="341"/>
      <c r="P9" s="12">
        <v>47.3</v>
      </c>
      <c r="Q9" s="49">
        <f>'Бытовая пиротехника MAXSEM'!$P9*(1-процент)</f>
        <v>47.3</v>
      </c>
      <c r="R9" s="49">
        <f t="shared" si="2"/>
        <v>11352</v>
      </c>
      <c r="S9" s="173">
        <f t="shared" si="3"/>
        <v>0</v>
      </c>
      <c r="T9" s="155">
        <f t="shared" si="4"/>
        <v>0</v>
      </c>
      <c r="U9" s="161">
        <f t="shared" si="5"/>
        <v>0</v>
      </c>
    </row>
    <row r="10" spans="1:21" x14ac:dyDescent="0.25">
      <c r="A10" s="44"/>
      <c r="B10" s="72">
        <v>4</v>
      </c>
      <c r="C10" s="27"/>
      <c r="D10" s="4" t="s">
        <v>15</v>
      </c>
      <c r="E10" s="5" t="s">
        <v>16</v>
      </c>
      <c r="F10" s="14">
        <v>500</v>
      </c>
      <c r="G10" s="34" t="s">
        <v>1545</v>
      </c>
      <c r="H10" s="142" t="str">
        <f>HYPERLINK(Таблица2[[#This Row],[Столбец1]],"видео")</f>
        <v>видео</v>
      </c>
      <c r="I10" s="288" t="s">
        <v>854</v>
      </c>
      <c r="J10" s="142" t="str">
        <f t="shared" si="1"/>
        <v>фото</v>
      </c>
      <c r="K10" s="15" t="s">
        <v>17</v>
      </c>
      <c r="L10" s="183">
        <v>21</v>
      </c>
      <c r="M10" s="204">
        <v>4.3999999999999997E-2</v>
      </c>
      <c r="N10" s="265"/>
      <c r="O10" s="341"/>
      <c r="P10" s="12">
        <v>24.2</v>
      </c>
      <c r="Q10" s="49">
        <f>'Бытовая пиротехника MAXSEM'!$P10*(1-процент)</f>
        <v>24.2</v>
      </c>
      <c r="R10" s="49">
        <f t="shared" si="2"/>
        <v>12100</v>
      </c>
      <c r="S10" s="173">
        <f t="shared" si="3"/>
        <v>0</v>
      </c>
      <c r="T10" s="155">
        <f t="shared" si="4"/>
        <v>0</v>
      </c>
      <c r="U10" s="161">
        <f t="shared" si="5"/>
        <v>0</v>
      </c>
    </row>
    <row r="11" spans="1:21" x14ac:dyDescent="0.25">
      <c r="A11" s="44"/>
      <c r="B11" s="72">
        <v>5</v>
      </c>
      <c r="C11" s="27"/>
      <c r="D11" s="4" t="s">
        <v>18</v>
      </c>
      <c r="E11" s="5" t="s">
        <v>19</v>
      </c>
      <c r="F11" s="14">
        <v>100</v>
      </c>
      <c r="G11" s="34" t="s">
        <v>1541</v>
      </c>
      <c r="H11" s="142" t="str">
        <f>HYPERLINK(Таблица2[[#This Row],[Столбец1]],"видео")</f>
        <v>видео</v>
      </c>
      <c r="I11" s="288" t="s">
        <v>855</v>
      </c>
      <c r="J11" s="142" t="str">
        <f t="shared" si="1"/>
        <v>фото</v>
      </c>
      <c r="K11" s="15" t="s">
        <v>20</v>
      </c>
      <c r="L11" s="183">
        <v>14</v>
      </c>
      <c r="M11" s="204">
        <v>3.2000000000000001E-2</v>
      </c>
      <c r="N11" s="265"/>
      <c r="O11" s="341"/>
      <c r="P11" s="12">
        <v>85.8</v>
      </c>
      <c r="Q11" s="49">
        <f>'Бытовая пиротехника MAXSEM'!$P11*(1-процент)</f>
        <v>85.8</v>
      </c>
      <c r="R11" s="49">
        <f t="shared" si="2"/>
        <v>8580</v>
      </c>
      <c r="S11" s="173">
        <f t="shared" si="3"/>
        <v>0</v>
      </c>
      <c r="T11" s="155">
        <f t="shared" si="4"/>
        <v>0</v>
      </c>
      <c r="U11" s="161">
        <f t="shared" si="5"/>
        <v>0</v>
      </c>
    </row>
    <row r="12" spans="1:21" x14ac:dyDescent="0.25">
      <c r="A12" s="44"/>
      <c r="B12" s="72">
        <v>6</v>
      </c>
      <c r="C12" s="27"/>
      <c r="D12" s="4" t="s">
        <v>21</v>
      </c>
      <c r="E12" s="5" t="s">
        <v>22</v>
      </c>
      <c r="F12" s="14">
        <v>100</v>
      </c>
      <c r="G12" s="34" t="s">
        <v>1544</v>
      </c>
      <c r="H12" s="142" t="str">
        <f>HYPERLINK(Таблица2[[#This Row],[Столбец1]],"видео")</f>
        <v>видео</v>
      </c>
      <c r="I12" s="287" t="s">
        <v>1359</v>
      </c>
      <c r="J12" s="142" t="str">
        <f t="shared" si="1"/>
        <v>фото</v>
      </c>
      <c r="K12" s="15" t="s">
        <v>20</v>
      </c>
      <c r="L12" s="183">
        <v>18</v>
      </c>
      <c r="M12" s="204">
        <v>3.2000000000000001E-2</v>
      </c>
      <c r="N12" s="265"/>
      <c r="O12" s="341"/>
      <c r="P12" s="12">
        <v>112.2</v>
      </c>
      <c r="Q12" s="49">
        <f>'Бытовая пиротехника MAXSEM'!$P12*(1-процент)</f>
        <v>112.2</v>
      </c>
      <c r="R12" s="49">
        <f t="shared" si="2"/>
        <v>11220</v>
      </c>
      <c r="S12" s="173">
        <f t="shared" si="3"/>
        <v>0</v>
      </c>
      <c r="T12" s="155">
        <f t="shared" si="4"/>
        <v>0</v>
      </c>
      <c r="U12" s="161">
        <f t="shared" si="5"/>
        <v>0</v>
      </c>
    </row>
    <row r="13" spans="1:21" x14ac:dyDescent="0.25">
      <c r="A13" s="44"/>
      <c r="B13" s="72">
        <v>7</v>
      </c>
      <c r="C13" s="28"/>
      <c r="D13" s="4" t="s">
        <v>23</v>
      </c>
      <c r="E13" s="6" t="s">
        <v>24</v>
      </c>
      <c r="F13" s="21">
        <v>100</v>
      </c>
      <c r="G13" s="34" t="s">
        <v>1543</v>
      </c>
      <c r="H13" s="142" t="str">
        <f>HYPERLINK(Таблица2[[#This Row],[Столбец1]],"видео")</f>
        <v>видео</v>
      </c>
      <c r="I13" s="287" t="s">
        <v>1360</v>
      </c>
      <c r="J13" s="142" t="str">
        <f t="shared" si="1"/>
        <v>фото</v>
      </c>
      <c r="K13" s="20" t="s">
        <v>20</v>
      </c>
      <c r="L13" s="184">
        <v>18</v>
      </c>
      <c r="M13" s="205">
        <v>0.03</v>
      </c>
      <c r="N13" s="265"/>
      <c r="O13" s="341"/>
      <c r="P13" s="12">
        <v>124.3</v>
      </c>
      <c r="Q13" s="49">
        <f>'Бытовая пиротехника MAXSEM'!$P13*(1-процент)</f>
        <v>124.3</v>
      </c>
      <c r="R13" s="49">
        <f t="shared" si="2"/>
        <v>12430</v>
      </c>
      <c r="S13" s="173">
        <f t="shared" si="3"/>
        <v>0</v>
      </c>
      <c r="T13" s="155">
        <f t="shared" si="4"/>
        <v>0</v>
      </c>
      <c r="U13" s="161">
        <f t="shared" si="5"/>
        <v>0</v>
      </c>
    </row>
    <row r="14" spans="1:21" x14ac:dyDescent="0.25">
      <c r="A14" s="44"/>
      <c r="B14" s="72">
        <v>8</v>
      </c>
      <c r="C14" s="27"/>
      <c r="D14" s="271" t="s">
        <v>25</v>
      </c>
      <c r="E14" s="7" t="s">
        <v>26</v>
      </c>
      <c r="F14" s="19">
        <v>100</v>
      </c>
      <c r="G14" s="276" t="s">
        <v>1542</v>
      </c>
      <c r="H14" s="142" t="str">
        <f>HYPERLINK(Таблица2[[#This Row],[Столбец1]],"видео")</f>
        <v>видео</v>
      </c>
      <c r="I14" s="287" t="s">
        <v>1361</v>
      </c>
      <c r="J14" s="142" t="str">
        <f t="shared" si="1"/>
        <v>фото</v>
      </c>
      <c r="K14" s="20" t="s">
        <v>20</v>
      </c>
      <c r="L14" s="184">
        <v>22</v>
      </c>
      <c r="M14" s="205">
        <v>3.3599999999999998E-2</v>
      </c>
      <c r="N14" s="265"/>
      <c r="O14" s="341">
        <v>4</v>
      </c>
      <c r="P14" s="12">
        <v>134.19999999999999</v>
      </c>
      <c r="Q14" s="49">
        <f>'Бытовая пиротехника MAXSEM'!$P14*(1-процент)</f>
        <v>134.19999999999999</v>
      </c>
      <c r="R14" s="49">
        <f t="shared" si="2"/>
        <v>13419.999999999998</v>
      </c>
      <c r="S14" s="173">
        <f t="shared" si="3"/>
        <v>0</v>
      </c>
      <c r="T14" s="155">
        <f t="shared" si="4"/>
        <v>0</v>
      </c>
      <c r="U14" s="161">
        <f t="shared" si="5"/>
        <v>0</v>
      </c>
    </row>
    <row r="15" spans="1:21" x14ac:dyDescent="0.25">
      <c r="A15" s="44"/>
      <c r="B15" s="72">
        <v>9</v>
      </c>
      <c r="C15" s="28"/>
      <c r="D15" s="4" t="s">
        <v>27</v>
      </c>
      <c r="E15" s="6" t="s">
        <v>28</v>
      </c>
      <c r="F15" s="19">
        <v>100</v>
      </c>
      <c r="G15" s="276" t="s">
        <v>878</v>
      </c>
      <c r="H15" s="142"/>
      <c r="I15" s="287" t="s">
        <v>1362</v>
      </c>
      <c r="J15" s="142" t="str">
        <f t="shared" si="1"/>
        <v>фото</v>
      </c>
      <c r="K15" s="20" t="s">
        <v>20</v>
      </c>
      <c r="L15" s="184">
        <v>27</v>
      </c>
      <c r="M15" s="205">
        <v>0.04</v>
      </c>
      <c r="N15" s="265"/>
      <c r="O15" s="341"/>
      <c r="P15" s="12">
        <v>160.6</v>
      </c>
      <c r="Q15" s="49">
        <f>'Бытовая пиротехника MAXSEM'!$P15*(1-процент)</f>
        <v>160.6</v>
      </c>
      <c r="R15" s="49">
        <f t="shared" si="2"/>
        <v>16060</v>
      </c>
      <c r="S15" s="173">
        <f t="shared" si="3"/>
        <v>0</v>
      </c>
      <c r="T15" s="155">
        <f t="shared" si="4"/>
        <v>0</v>
      </c>
      <c r="U15" s="161">
        <f t="shared" si="5"/>
        <v>0</v>
      </c>
    </row>
    <row r="16" spans="1:21" x14ac:dyDescent="0.25">
      <c r="A16" s="44"/>
      <c r="B16" s="72">
        <v>10</v>
      </c>
      <c r="C16" s="27"/>
      <c r="D16" s="4" t="s">
        <v>29</v>
      </c>
      <c r="E16" s="5" t="s">
        <v>30</v>
      </c>
      <c r="F16" s="14">
        <v>192</v>
      </c>
      <c r="G16" s="34" t="s">
        <v>878</v>
      </c>
      <c r="H16" s="142"/>
      <c r="I16" s="288" t="s">
        <v>856</v>
      </c>
      <c r="J16" s="142" t="str">
        <f t="shared" si="1"/>
        <v>фото</v>
      </c>
      <c r="K16" s="15" t="s">
        <v>31</v>
      </c>
      <c r="L16" s="183">
        <v>20</v>
      </c>
      <c r="M16" s="204">
        <v>4.3999999999999997E-2</v>
      </c>
      <c r="N16" s="265"/>
      <c r="O16" s="341"/>
      <c r="P16" s="12">
        <v>59.4</v>
      </c>
      <c r="Q16" s="49">
        <f>'Бытовая пиротехника MAXSEM'!$P16*(1-процент)</f>
        <v>59.4</v>
      </c>
      <c r="R16" s="49">
        <f t="shared" si="2"/>
        <v>11404.8</v>
      </c>
      <c r="S16" s="173">
        <f t="shared" si="3"/>
        <v>0</v>
      </c>
      <c r="T16" s="155">
        <f t="shared" si="4"/>
        <v>0</v>
      </c>
      <c r="U16" s="161">
        <f t="shared" si="5"/>
        <v>0</v>
      </c>
    </row>
    <row r="17" spans="1:21" x14ac:dyDescent="0.25">
      <c r="A17" s="44"/>
      <c r="B17" s="72">
        <v>11</v>
      </c>
      <c r="C17" s="27"/>
      <c r="D17" s="4" t="s">
        <v>32</v>
      </c>
      <c r="E17" s="5" t="s">
        <v>33</v>
      </c>
      <c r="F17" s="14">
        <v>192</v>
      </c>
      <c r="G17" s="34" t="s">
        <v>1540</v>
      </c>
      <c r="H17" s="142" t="str">
        <f>HYPERLINK(Таблица2[[#This Row],[Столбец1]],"видео")</f>
        <v>видео</v>
      </c>
      <c r="I17" s="287" t="s">
        <v>1363</v>
      </c>
      <c r="J17" s="142" t="str">
        <f t="shared" si="1"/>
        <v>фото</v>
      </c>
      <c r="K17" s="15" t="s">
        <v>34</v>
      </c>
      <c r="L17" s="183">
        <v>25</v>
      </c>
      <c r="M17" s="204">
        <v>4.4999999999999998E-2</v>
      </c>
      <c r="N17" s="265"/>
      <c r="O17" s="341"/>
      <c r="P17" s="12">
        <v>68.2</v>
      </c>
      <c r="Q17" s="49">
        <f>'Бытовая пиротехника MAXSEM'!$P17*(1-процент)</f>
        <v>68.2</v>
      </c>
      <c r="R17" s="49">
        <f t="shared" si="2"/>
        <v>13094.400000000001</v>
      </c>
      <c r="S17" s="173">
        <f t="shared" si="3"/>
        <v>0</v>
      </c>
      <c r="T17" s="155">
        <f t="shared" si="4"/>
        <v>0</v>
      </c>
      <c r="U17" s="161">
        <f t="shared" si="5"/>
        <v>0</v>
      </c>
    </row>
    <row r="18" spans="1:21" x14ac:dyDescent="0.25">
      <c r="A18" s="44"/>
      <c r="B18" s="72">
        <v>12</v>
      </c>
      <c r="C18" s="27"/>
      <c r="D18" s="4" t="s">
        <v>35</v>
      </c>
      <c r="E18" s="5" t="s">
        <v>36</v>
      </c>
      <c r="F18" s="14">
        <v>100</v>
      </c>
      <c r="G18" s="34" t="s">
        <v>1539</v>
      </c>
      <c r="H18" s="142" t="str">
        <f>HYPERLINK(Таблица2[[#This Row],[Столбец1]],"видео")</f>
        <v>видео</v>
      </c>
      <c r="I18" s="288" t="s">
        <v>857</v>
      </c>
      <c r="J18" s="142" t="str">
        <f t="shared" si="1"/>
        <v>фото</v>
      </c>
      <c r="K18" s="15" t="s">
        <v>37</v>
      </c>
      <c r="L18" s="183">
        <v>19</v>
      </c>
      <c r="M18" s="204">
        <v>3.2000000000000001E-2</v>
      </c>
      <c r="N18" s="265"/>
      <c r="O18" s="341"/>
      <c r="P18" s="12">
        <v>122.1</v>
      </c>
      <c r="Q18" s="49">
        <f>'Бытовая пиротехника MAXSEM'!$P18*(1-процент)</f>
        <v>122.1</v>
      </c>
      <c r="R18" s="49">
        <f t="shared" si="2"/>
        <v>12210</v>
      </c>
      <c r="S18" s="173">
        <f t="shared" si="3"/>
        <v>0</v>
      </c>
      <c r="T18" s="155">
        <f t="shared" si="4"/>
        <v>0</v>
      </c>
      <c r="U18" s="161">
        <f t="shared" si="5"/>
        <v>0</v>
      </c>
    </row>
    <row r="19" spans="1:21" x14ac:dyDescent="0.25">
      <c r="A19" s="44"/>
      <c r="B19" s="72">
        <v>13</v>
      </c>
      <c r="C19" s="13"/>
      <c r="D19" s="4" t="s">
        <v>38</v>
      </c>
      <c r="E19" s="5" t="s">
        <v>39</v>
      </c>
      <c r="F19" s="14">
        <v>40</v>
      </c>
      <c r="G19" s="34" t="s">
        <v>1505</v>
      </c>
      <c r="H19" s="142" t="str">
        <f>HYPERLINK(Таблица2[[#This Row],[Столбец1]],"видео")</f>
        <v>видео</v>
      </c>
      <c r="I19" s="288" t="s">
        <v>858</v>
      </c>
      <c r="J19" s="142" t="str">
        <f t="shared" si="1"/>
        <v>фото</v>
      </c>
      <c r="K19" s="15" t="s">
        <v>40</v>
      </c>
      <c r="L19" s="183">
        <v>13</v>
      </c>
      <c r="M19" s="204">
        <v>3.1E-2</v>
      </c>
      <c r="N19" s="265"/>
      <c r="O19" s="341"/>
      <c r="P19" s="12">
        <v>322.3</v>
      </c>
      <c r="Q19" s="49">
        <f>'Бытовая пиротехника MAXSEM'!$P19*(1-процент)</f>
        <v>322.3</v>
      </c>
      <c r="R19" s="49">
        <f t="shared" si="2"/>
        <v>12892</v>
      </c>
      <c r="S19" s="173">
        <f t="shared" si="3"/>
        <v>0</v>
      </c>
      <c r="T19" s="155">
        <f t="shared" si="4"/>
        <v>0</v>
      </c>
      <c r="U19" s="161">
        <f t="shared" si="5"/>
        <v>0</v>
      </c>
    </row>
    <row r="20" spans="1:21" x14ac:dyDescent="0.25">
      <c r="A20" s="44"/>
      <c r="B20" s="72">
        <v>14</v>
      </c>
      <c r="C20" s="13"/>
      <c r="D20" s="8" t="s">
        <v>814</v>
      </c>
      <c r="E20" s="5" t="s">
        <v>41</v>
      </c>
      <c r="F20" s="14">
        <v>100</v>
      </c>
      <c r="G20" s="34" t="s">
        <v>1501</v>
      </c>
      <c r="H20" s="142" t="str">
        <f>HYPERLINK(Таблица2[[#This Row],[Столбец1]],"видео")</f>
        <v>видео</v>
      </c>
      <c r="I20" s="288" t="s">
        <v>859</v>
      </c>
      <c r="J20" s="142" t="str">
        <f t="shared" si="1"/>
        <v>фото</v>
      </c>
      <c r="K20" s="15" t="s">
        <v>42</v>
      </c>
      <c r="L20" s="183">
        <v>26</v>
      </c>
      <c r="M20" s="204">
        <v>0.05</v>
      </c>
      <c r="N20" s="265"/>
      <c r="O20" s="341"/>
      <c r="P20" s="12">
        <v>267.3</v>
      </c>
      <c r="Q20" s="49">
        <f>'Бытовая пиротехника MAXSEM'!$P20*(1-процент)</f>
        <v>267.3</v>
      </c>
      <c r="R20" s="49">
        <f t="shared" si="2"/>
        <v>26730</v>
      </c>
      <c r="S20" s="173">
        <f t="shared" si="3"/>
        <v>0</v>
      </c>
      <c r="T20" s="155">
        <f t="shared" si="4"/>
        <v>0</v>
      </c>
      <c r="U20" s="161">
        <f t="shared" si="5"/>
        <v>0</v>
      </c>
    </row>
    <row r="21" spans="1:21" x14ac:dyDescent="0.25">
      <c r="A21" s="44"/>
      <c r="B21" s="72">
        <v>15</v>
      </c>
      <c r="C21" s="27"/>
      <c r="D21" s="8" t="s">
        <v>43</v>
      </c>
      <c r="E21" s="5" t="s">
        <v>44</v>
      </c>
      <c r="F21" s="14">
        <v>250</v>
      </c>
      <c r="G21" s="34" t="s">
        <v>1504</v>
      </c>
      <c r="H21" s="142" t="str">
        <f>HYPERLINK(Таблица2[[#This Row],[Столбец1]],"видео")</f>
        <v>видео</v>
      </c>
      <c r="I21" s="288" t="s">
        <v>860</v>
      </c>
      <c r="J21" s="142" t="str">
        <f t="shared" si="1"/>
        <v>фото</v>
      </c>
      <c r="K21" s="15" t="s">
        <v>45</v>
      </c>
      <c r="L21" s="183">
        <v>19</v>
      </c>
      <c r="M21" s="204">
        <v>3.9E-2</v>
      </c>
      <c r="N21" s="265"/>
      <c r="O21" s="341"/>
      <c r="P21" s="12">
        <v>83.6</v>
      </c>
      <c r="Q21" s="49">
        <f>'Бытовая пиротехника MAXSEM'!$P21*(1-процент)</f>
        <v>83.6</v>
      </c>
      <c r="R21" s="49">
        <f t="shared" si="2"/>
        <v>20900</v>
      </c>
      <c r="S21" s="173">
        <f t="shared" si="3"/>
        <v>0</v>
      </c>
      <c r="T21" s="155">
        <f t="shared" si="4"/>
        <v>0</v>
      </c>
      <c r="U21" s="161">
        <f t="shared" si="5"/>
        <v>0</v>
      </c>
    </row>
    <row r="22" spans="1:21" x14ac:dyDescent="0.25">
      <c r="A22" s="44"/>
      <c r="B22" s="72">
        <v>16</v>
      </c>
      <c r="C22" s="27"/>
      <c r="D22" s="4" t="s">
        <v>46</v>
      </c>
      <c r="E22" s="5" t="s">
        <v>47</v>
      </c>
      <c r="F22" s="14">
        <v>72</v>
      </c>
      <c r="G22" s="34" t="s">
        <v>1503</v>
      </c>
      <c r="H22" s="142" t="str">
        <f>HYPERLINK(Таблица2[[#This Row],[Столбец1]],"видео")</f>
        <v>видео</v>
      </c>
      <c r="I22" s="288" t="s">
        <v>861</v>
      </c>
      <c r="J22" s="142" t="str">
        <f t="shared" si="1"/>
        <v>фото</v>
      </c>
      <c r="K22" s="29" t="s">
        <v>48</v>
      </c>
      <c r="L22" s="185">
        <v>21</v>
      </c>
      <c r="M22" s="206">
        <v>2.8000000000000001E-2</v>
      </c>
      <c r="N22" s="265"/>
      <c r="O22" s="341"/>
      <c r="P22" s="12">
        <v>213.39999999999998</v>
      </c>
      <c r="Q22" s="49">
        <f>'Бытовая пиротехника MAXSEM'!$P22*(1-процент)</f>
        <v>213.39999999999998</v>
      </c>
      <c r="R22" s="49">
        <f t="shared" si="2"/>
        <v>15364.8</v>
      </c>
      <c r="S22" s="173">
        <f t="shared" si="3"/>
        <v>0</v>
      </c>
      <c r="T22" s="155">
        <f t="shared" si="4"/>
        <v>0</v>
      </c>
      <c r="U22" s="161">
        <f t="shared" si="5"/>
        <v>0</v>
      </c>
    </row>
    <row r="23" spans="1:21" x14ac:dyDescent="0.25">
      <c r="A23" s="44"/>
      <c r="B23" s="72">
        <v>17</v>
      </c>
      <c r="C23" s="28"/>
      <c r="D23" s="4" t="s">
        <v>50</v>
      </c>
      <c r="E23" s="5" t="s">
        <v>527</v>
      </c>
      <c r="F23" s="14">
        <v>72</v>
      </c>
      <c r="G23" s="34" t="s">
        <v>878</v>
      </c>
      <c r="H23" s="142"/>
      <c r="I23" s="287" t="s">
        <v>862</v>
      </c>
      <c r="J23" s="142" t="str">
        <f t="shared" si="1"/>
        <v>фото</v>
      </c>
      <c r="K23" s="15" t="s">
        <v>64</v>
      </c>
      <c r="L23" s="183">
        <v>10</v>
      </c>
      <c r="M23" s="204">
        <v>5.8000000000000003E-2</v>
      </c>
      <c r="N23" s="265"/>
      <c r="O23" s="341">
        <v>1</v>
      </c>
      <c r="P23" s="12">
        <v>350.9</v>
      </c>
      <c r="Q23" s="49">
        <f>'Бытовая пиротехника MAXSEM'!$P23*(1-процент)</f>
        <v>350.9</v>
      </c>
      <c r="R23" s="49">
        <f t="shared" si="2"/>
        <v>25264.799999999999</v>
      </c>
      <c r="S23" s="173">
        <f t="shared" si="3"/>
        <v>0</v>
      </c>
      <c r="T23" s="155">
        <f t="shared" si="4"/>
        <v>0</v>
      </c>
      <c r="U23" s="161">
        <f t="shared" si="5"/>
        <v>0</v>
      </c>
    </row>
    <row r="24" spans="1:21" x14ac:dyDescent="0.25">
      <c r="A24" s="44"/>
      <c r="B24" s="72">
        <v>18</v>
      </c>
      <c r="C24" s="13"/>
      <c r="D24" s="4" t="s">
        <v>51</v>
      </c>
      <c r="E24" s="5" t="s">
        <v>52</v>
      </c>
      <c r="F24" s="14">
        <v>300</v>
      </c>
      <c r="G24" s="34" t="s">
        <v>878</v>
      </c>
      <c r="H24" s="142"/>
      <c r="I24" s="288" t="s">
        <v>863</v>
      </c>
      <c r="J24" s="142" t="str">
        <f t="shared" si="1"/>
        <v>фото</v>
      </c>
      <c r="K24" s="15" t="s">
        <v>53</v>
      </c>
      <c r="L24" s="183">
        <v>7</v>
      </c>
      <c r="M24" s="204">
        <v>2.5000000000000001E-2</v>
      </c>
      <c r="N24" s="265"/>
      <c r="O24" s="341"/>
      <c r="P24" s="12">
        <v>25.3</v>
      </c>
      <c r="Q24" s="49">
        <f>'Бытовая пиротехника MAXSEM'!$P24*(1-процент)</f>
        <v>25.3</v>
      </c>
      <c r="R24" s="49">
        <f t="shared" si="2"/>
        <v>7590</v>
      </c>
      <c r="S24" s="173">
        <f t="shared" si="3"/>
        <v>0</v>
      </c>
      <c r="T24" s="155">
        <f t="shared" si="4"/>
        <v>0</v>
      </c>
      <c r="U24" s="161">
        <f t="shared" si="5"/>
        <v>0</v>
      </c>
    </row>
    <row r="25" spans="1:21" x14ac:dyDescent="0.25">
      <c r="A25" s="44"/>
      <c r="B25" s="72">
        <v>19</v>
      </c>
      <c r="C25" s="1"/>
      <c r="D25" s="4" t="s">
        <v>54</v>
      </c>
      <c r="E25" s="6" t="s">
        <v>55</v>
      </c>
      <c r="F25" s="19">
        <v>80</v>
      </c>
      <c r="G25" s="276" t="s">
        <v>878</v>
      </c>
      <c r="H25" s="142"/>
      <c r="I25" s="289" t="s">
        <v>864</v>
      </c>
      <c r="J25" s="142" t="str">
        <f t="shared" si="1"/>
        <v>фото</v>
      </c>
      <c r="K25" s="20" t="s">
        <v>56</v>
      </c>
      <c r="L25" s="184">
        <v>8</v>
      </c>
      <c r="M25" s="205">
        <v>2.9000000000000001E-2</v>
      </c>
      <c r="N25" s="265"/>
      <c r="O25" s="341">
        <v>6</v>
      </c>
      <c r="P25" s="12">
        <v>93.5</v>
      </c>
      <c r="Q25" s="49">
        <f>'Бытовая пиротехника MAXSEM'!$P25*(1-процент)</f>
        <v>93.5</v>
      </c>
      <c r="R25" s="49">
        <f t="shared" si="2"/>
        <v>7480</v>
      </c>
      <c r="S25" s="173">
        <f t="shared" si="3"/>
        <v>0</v>
      </c>
      <c r="T25" s="155">
        <f t="shared" si="4"/>
        <v>0</v>
      </c>
      <c r="U25" s="161">
        <f t="shared" si="5"/>
        <v>0</v>
      </c>
    </row>
    <row r="26" spans="1:21" x14ac:dyDescent="0.25">
      <c r="A26" s="44"/>
      <c r="B26" s="72">
        <v>20</v>
      </c>
      <c r="C26" s="27"/>
      <c r="D26" s="4" t="s">
        <v>57</v>
      </c>
      <c r="E26" s="5" t="s">
        <v>58</v>
      </c>
      <c r="F26" s="14">
        <v>50</v>
      </c>
      <c r="G26" s="34" t="s">
        <v>1502</v>
      </c>
      <c r="H26" s="142" t="str">
        <f>HYPERLINK(Таблица2[[#This Row],[Столбец1]],"видео")</f>
        <v>видео</v>
      </c>
      <c r="I26" s="287" t="s">
        <v>865</v>
      </c>
      <c r="J26" s="142" t="str">
        <f t="shared" si="1"/>
        <v>фото</v>
      </c>
      <c r="K26" s="15" t="s">
        <v>59</v>
      </c>
      <c r="L26" s="183">
        <v>13</v>
      </c>
      <c r="M26" s="204">
        <v>0.105</v>
      </c>
      <c r="N26" s="265"/>
      <c r="O26" s="341">
        <v>25</v>
      </c>
      <c r="P26" s="12">
        <v>448.8</v>
      </c>
      <c r="Q26" s="49">
        <f>'Бытовая пиротехника MAXSEM'!$P26*(1-процент)</f>
        <v>448.8</v>
      </c>
      <c r="R26" s="49">
        <f t="shared" si="2"/>
        <v>22440</v>
      </c>
      <c r="S26" s="173">
        <f t="shared" si="3"/>
        <v>0</v>
      </c>
      <c r="T26" s="155">
        <f t="shared" si="4"/>
        <v>0</v>
      </c>
      <c r="U26" s="161">
        <f t="shared" si="5"/>
        <v>0</v>
      </c>
    </row>
    <row r="27" spans="1:21" x14ac:dyDescent="0.25">
      <c r="A27" s="44"/>
      <c r="B27" s="72">
        <v>21</v>
      </c>
      <c r="C27" s="27"/>
      <c r="D27" s="4" t="s">
        <v>60</v>
      </c>
      <c r="E27" s="5" t="s">
        <v>61</v>
      </c>
      <c r="F27" s="14">
        <v>50</v>
      </c>
      <c r="G27" s="34" t="s">
        <v>1397</v>
      </c>
      <c r="H27" s="142" t="str">
        <f>HYPERLINK(Таблица2[[#This Row],[Столбец1]],"видео")</f>
        <v>видео</v>
      </c>
      <c r="I27" s="287" t="s">
        <v>866</v>
      </c>
      <c r="J27" s="142" t="str">
        <f t="shared" si="1"/>
        <v>фото</v>
      </c>
      <c r="K27" s="15" t="s">
        <v>59</v>
      </c>
      <c r="L27" s="183">
        <v>30</v>
      </c>
      <c r="M27" s="204">
        <v>8.4000000000000005E-2</v>
      </c>
      <c r="N27" s="265"/>
      <c r="O27" s="341"/>
      <c r="P27" s="12">
        <v>438.9</v>
      </c>
      <c r="Q27" s="49">
        <f>'Бытовая пиротехника MAXSEM'!$P27*(1-процент)</f>
        <v>438.9</v>
      </c>
      <c r="R27" s="49">
        <f t="shared" si="2"/>
        <v>21945</v>
      </c>
      <c r="S27" s="173">
        <f t="shared" si="3"/>
        <v>0</v>
      </c>
      <c r="T27" s="155">
        <f t="shared" si="4"/>
        <v>0</v>
      </c>
      <c r="U27" s="161">
        <f t="shared" si="5"/>
        <v>0</v>
      </c>
    </row>
    <row r="28" spans="1:21" x14ac:dyDescent="0.25">
      <c r="A28" s="44"/>
      <c r="B28" s="72">
        <v>22</v>
      </c>
      <c r="C28" s="13"/>
      <c r="D28" s="4" t="s">
        <v>62</v>
      </c>
      <c r="E28" s="5" t="s">
        <v>63</v>
      </c>
      <c r="F28" s="14">
        <v>72</v>
      </c>
      <c r="G28" s="34" t="s">
        <v>1398</v>
      </c>
      <c r="H28" s="142" t="str">
        <f>HYPERLINK(Таблица2[[#This Row],[Столбец1]],"видео")</f>
        <v>видео</v>
      </c>
      <c r="I28" s="287" t="s">
        <v>867</v>
      </c>
      <c r="J28" s="142" t="str">
        <f t="shared" si="1"/>
        <v>фото</v>
      </c>
      <c r="K28" s="15" t="s">
        <v>64</v>
      </c>
      <c r="L28" s="183">
        <v>31</v>
      </c>
      <c r="M28" s="204">
        <v>4.7E-2</v>
      </c>
      <c r="N28" s="265"/>
      <c r="O28" s="341"/>
      <c r="P28" s="12">
        <v>251.89999999999998</v>
      </c>
      <c r="Q28" s="49">
        <f>'Бытовая пиротехника MAXSEM'!$P28*(1-процент)</f>
        <v>251.89999999999998</v>
      </c>
      <c r="R28" s="49">
        <f t="shared" si="2"/>
        <v>18136.8</v>
      </c>
      <c r="S28" s="173">
        <f t="shared" si="3"/>
        <v>0</v>
      </c>
      <c r="T28" s="155">
        <f t="shared" si="4"/>
        <v>0</v>
      </c>
      <c r="U28" s="161">
        <f t="shared" si="5"/>
        <v>0</v>
      </c>
    </row>
    <row r="29" spans="1:21" x14ac:dyDescent="0.25">
      <c r="A29" s="44"/>
      <c r="B29" s="72">
        <v>23</v>
      </c>
      <c r="C29" s="28"/>
      <c r="D29" s="8" t="s">
        <v>65</v>
      </c>
      <c r="E29" s="9" t="s">
        <v>66</v>
      </c>
      <c r="F29" s="19">
        <v>480</v>
      </c>
      <c r="G29" s="276" t="s">
        <v>878</v>
      </c>
      <c r="H29" s="142"/>
      <c r="I29" s="289" t="s">
        <v>868</v>
      </c>
      <c r="J29" s="142" t="str">
        <f t="shared" si="1"/>
        <v>фото</v>
      </c>
      <c r="K29" s="20" t="s">
        <v>67</v>
      </c>
      <c r="L29" s="184">
        <v>7</v>
      </c>
      <c r="M29" s="205">
        <v>3.5999999999999997E-2</v>
      </c>
      <c r="N29" s="265"/>
      <c r="O29" s="341"/>
      <c r="P29" s="12">
        <v>40.700000000000003</v>
      </c>
      <c r="Q29" s="49">
        <f>'Бытовая пиротехника MAXSEM'!$P29*(1-процент)</f>
        <v>40.700000000000003</v>
      </c>
      <c r="R29" s="49">
        <f t="shared" si="2"/>
        <v>19536</v>
      </c>
      <c r="S29" s="173">
        <f t="shared" si="3"/>
        <v>0</v>
      </c>
      <c r="T29" s="155">
        <f t="shared" si="4"/>
        <v>0</v>
      </c>
      <c r="U29" s="161">
        <f t="shared" si="5"/>
        <v>0</v>
      </c>
    </row>
    <row r="30" spans="1:21" x14ac:dyDescent="0.25">
      <c r="A30" s="44"/>
      <c r="B30" s="72">
        <v>24</v>
      </c>
      <c r="C30" s="1"/>
      <c r="D30" s="45" t="s">
        <v>68</v>
      </c>
      <c r="E30" s="6" t="s">
        <v>69</v>
      </c>
      <c r="F30" s="19">
        <v>320</v>
      </c>
      <c r="G30" s="276" t="s">
        <v>878</v>
      </c>
      <c r="H30" s="142"/>
      <c r="I30" s="289" t="s">
        <v>869</v>
      </c>
      <c r="J30" s="142" t="str">
        <f t="shared" si="1"/>
        <v>фото</v>
      </c>
      <c r="K30" s="20" t="s">
        <v>70</v>
      </c>
      <c r="L30" s="184">
        <v>24</v>
      </c>
      <c r="M30" s="205">
        <v>5.5E-2</v>
      </c>
      <c r="N30" s="265"/>
      <c r="O30" s="341"/>
      <c r="P30" s="12">
        <v>69.3</v>
      </c>
      <c r="Q30" s="49">
        <f>'Бытовая пиротехника MAXSEM'!$P30*(1-процент)</f>
        <v>69.3</v>
      </c>
      <c r="R30" s="49">
        <f t="shared" si="2"/>
        <v>22176</v>
      </c>
      <c r="S30" s="173">
        <f t="shared" si="3"/>
        <v>0</v>
      </c>
      <c r="T30" s="155">
        <f t="shared" si="4"/>
        <v>0</v>
      </c>
      <c r="U30" s="161">
        <f t="shared" si="5"/>
        <v>0</v>
      </c>
    </row>
    <row r="31" spans="1:21" x14ac:dyDescent="0.25">
      <c r="A31" s="44"/>
      <c r="B31" s="72">
        <v>25</v>
      </c>
      <c r="C31" s="241"/>
      <c r="D31" s="4" t="s">
        <v>531</v>
      </c>
      <c r="E31" s="6" t="s">
        <v>69</v>
      </c>
      <c r="F31" s="14">
        <v>50</v>
      </c>
      <c r="G31" s="34" t="s">
        <v>1500</v>
      </c>
      <c r="H31" s="142" t="str">
        <f>HYPERLINK(Таблица2[[#This Row],[Столбец1]],"видео")</f>
        <v>видео</v>
      </c>
      <c r="I31" s="290" t="s">
        <v>870</v>
      </c>
      <c r="J31" s="141" t="str">
        <f t="shared" si="1"/>
        <v>фото</v>
      </c>
      <c r="K31" s="15" t="s">
        <v>594</v>
      </c>
      <c r="L31" s="183">
        <v>22</v>
      </c>
      <c r="M31" s="204">
        <v>4.2500000000000003E-2</v>
      </c>
      <c r="N31" s="265"/>
      <c r="O31" s="341"/>
      <c r="P31" s="146">
        <v>346.5</v>
      </c>
      <c r="Q31" s="49">
        <f>'Бытовая пиротехника MAXSEM'!$P31*(1-процент)</f>
        <v>346.5</v>
      </c>
      <c r="R31" s="49">
        <f t="shared" si="2"/>
        <v>17325</v>
      </c>
      <c r="S31" s="173">
        <f t="shared" si="3"/>
        <v>0</v>
      </c>
      <c r="T31" s="155">
        <f t="shared" si="4"/>
        <v>0</v>
      </c>
      <c r="U31" s="161">
        <f t="shared" si="5"/>
        <v>0</v>
      </c>
    </row>
    <row r="32" spans="1:21" x14ac:dyDescent="0.25">
      <c r="A32" s="44"/>
      <c r="B32" s="72">
        <v>26</v>
      </c>
      <c r="C32" s="1"/>
      <c r="D32" s="8" t="s">
        <v>71</v>
      </c>
      <c r="E32" s="6" t="s">
        <v>69</v>
      </c>
      <c r="F32" s="19">
        <v>40</v>
      </c>
      <c r="G32" s="276" t="s">
        <v>1562</v>
      </c>
      <c r="H32" s="142" t="str">
        <f>HYPERLINK(Таблица2[[#This Row],[Столбец1]],"видео")</f>
        <v>видео</v>
      </c>
      <c r="I32" s="289" t="s">
        <v>871</v>
      </c>
      <c r="J32" s="142" t="str">
        <f t="shared" si="1"/>
        <v>фото</v>
      </c>
      <c r="K32" s="20" t="s">
        <v>40</v>
      </c>
      <c r="L32" s="184">
        <v>13</v>
      </c>
      <c r="M32" s="205">
        <v>3.5000000000000003E-2</v>
      </c>
      <c r="N32" s="265"/>
      <c r="O32" s="341"/>
      <c r="P32" s="12">
        <v>294.8</v>
      </c>
      <c r="Q32" s="49">
        <f>'Бытовая пиротехника MAXSEM'!$P32*(1-процент)</f>
        <v>294.8</v>
      </c>
      <c r="R32" s="49">
        <f t="shared" si="2"/>
        <v>11792</v>
      </c>
      <c r="S32" s="173">
        <f t="shared" si="3"/>
        <v>0</v>
      </c>
      <c r="T32" s="155">
        <f t="shared" si="4"/>
        <v>0</v>
      </c>
      <c r="U32" s="161">
        <f t="shared" si="5"/>
        <v>0</v>
      </c>
    </row>
    <row r="33" spans="1:21" x14ac:dyDescent="0.25">
      <c r="A33" s="44"/>
      <c r="B33" s="72">
        <v>27</v>
      </c>
      <c r="C33" s="1"/>
      <c r="D33" s="8" t="s">
        <v>72</v>
      </c>
      <c r="E33" s="6" t="s">
        <v>69</v>
      </c>
      <c r="F33" s="19">
        <v>40</v>
      </c>
      <c r="G33" s="276" t="s">
        <v>878</v>
      </c>
      <c r="H33" s="142"/>
      <c r="I33" s="289" t="s">
        <v>872</v>
      </c>
      <c r="J33" s="142" t="str">
        <f t="shared" si="1"/>
        <v>фото</v>
      </c>
      <c r="K33" s="20" t="s">
        <v>40</v>
      </c>
      <c r="L33" s="184">
        <v>15</v>
      </c>
      <c r="M33" s="205">
        <v>4.2000000000000003E-2</v>
      </c>
      <c r="N33" s="265"/>
      <c r="O33" s="341"/>
      <c r="P33" s="12">
        <v>341</v>
      </c>
      <c r="Q33" s="49">
        <f>'Бытовая пиротехника MAXSEM'!$P33*(1-процент)</f>
        <v>341</v>
      </c>
      <c r="R33" s="49">
        <f t="shared" si="2"/>
        <v>13640</v>
      </c>
      <c r="S33" s="173">
        <f t="shared" si="3"/>
        <v>0</v>
      </c>
      <c r="T33" s="155">
        <f t="shared" si="4"/>
        <v>0</v>
      </c>
      <c r="U33" s="161">
        <f t="shared" si="5"/>
        <v>0</v>
      </c>
    </row>
    <row r="34" spans="1:21" x14ac:dyDescent="0.25">
      <c r="A34" s="44"/>
      <c r="B34" s="72">
        <v>28</v>
      </c>
      <c r="C34" s="1"/>
      <c r="D34" s="8" t="s">
        <v>73</v>
      </c>
      <c r="E34" s="6" t="s">
        <v>69</v>
      </c>
      <c r="F34" s="19">
        <v>40</v>
      </c>
      <c r="G34" s="276" t="s">
        <v>878</v>
      </c>
      <c r="H34" s="142"/>
      <c r="I34" s="289" t="s">
        <v>873</v>
      </c>
      <c r="J34" s="142" t="str">
        <f t="shared" si="1"/>
        <v>фото</v>
      </c>
      <c r="K34" s="20" t="s">
        <v>40</v>
      </c>
      <c r="L34" s="184">
        <v>20</v>
      </c>
      <c r="M34" s="205">
        <v>4.4999999999999998E-2</v>
      </c>
      <c r="N34" s="265"/>
      <c r="O34" s="341"/>
      <c r="P34" s="12">
        <v>361.9</v>
      </c>
      <c r="Q34" s="49">
        <f>'Бытовая пиротехника MAXSEM'!$P34*(1-процент)</f>
        <v>361.9</v>
      </c>
      <c r="R34" s="49">
        <f t="shared" si="2"/>
        <v>14476</v>
      </c>
      <c r="S34" s="173">
        <f t="shared" si="3"/>
        <v>0</v>
      </c>
      <c r="T34" s="155">
        <f t="shared" si="4"/>
        <v>0</v>
      </c>
      <c r="U34" s="161">
        <f t="shared" si="5"/>
        <v>0</v>
      </c>
    </row>
    <row r="35" spans="1:21" x14ac:dyDescent="0.25">
      <c r="A35" s="44"/>
      <c r="B35" s="72">
        <v>29</v>
      </c>
      <c r="C35" s="1"/>
      <c r="D35" s="4" t="s">
        <v>74</v>
      </c>
      <c r="E35" s="5" t="s">
        <v>75</v>
      </c>
      <c r="F35" s="14">
        <v>40</v>
      </c>
      <c r="G35" s="34" t="s">
        <v>1551</v>
      </c>
      <c r="H35" s="142" t="str">
        <f>HYPERLINK(Таблица2[[#This Row],[Столбец1]],"видео")</f>
        <v>видео</v>
      </c>
      <c r="I35" s="288" t="s">
        <v>874</v>
      </c>
      <c r="J35" s="142" t="str">
        <f t="shared" si="1"/>
        <v>фото</v>
      </c>
      <c r="K35" s="15" t="s">
        <v>76</v>
      </c>
      <c r="L35" s="183">
        <v>4</v>
      </c>
      <c r="M35" s="204">
        <v>2.3E-2</v>
      </c>
      <c r="N35" s="265"/>
      <c r="O35" s="341">
        <v>3</v>
      </c>
      <c r="P35" s="12">
        <v>215.6</v>
      </c>
      <c r="Q35" s="49">
        <f>'Бытовая пиротехника MAXSEM'!$P35*(1-процент)</f>
        <v>215.6</v>
      </c>
      <c r="R35" s="49">
        <f t="shared" si="2"/>
        <v>8624</v>
      </c>
      <c r="S35" s="173">
        <f t="shared" si="3"/>
        <v>0</v>
      </c>
      <c r="T35" s="155">
        <f t="shared" si="4"/>
        <v>0</v>
      </c>
      <c r="U35" s="161">
        <f t="shared" si="5"/>
        <v>0</v>
      </c>
    </row>
    <row r="36" spans="1:21" x14ac:dyDescent="0.25">
      <c r="A36" s="44"/>
      <c r="B36" s="72">
        <v>30</v>
      </c>
      <c r="C36" s="1"/>
      <c r="D36" s="4" t="s">
        <v>77</v>
      </c>
      <c r="E36" s="9" t="s">
        <v>78</v>
      </c>
      <c r="F36" s="19">
        <v>48</v>
      </c>
      <c r="G36" s="276" t="s">
        <v>1550</v>
      </c>
      <c r="H36" s="142" t="str">
        <f>HYPERLINK(Таблица2[[#This Row],[Столбец1]],"видео")</f>
        <v>видео</v>
      </c>
      <c r="I36" s="289" t="s">
        <v>875</v>
      </c>
      <c r="J36" s="142" t="str">
        <f t="shared" si="1"/>
        <v>фото</v>
      </c>
      <c r="K36" s="20" t="s">
        <v>79</v>
      </c>
      <c r="L36" s="184">
        <v>8</v>
      </c>
      <c r="M36" s="205">
        <v>0.04</v>
      </c>
      <c r="N36" s="265"/>
      <c r="O36" s="341">
        <v>28</v>
      </c>
      <c r="P36" s="12">
        <v>271.7</v>
      </c>
      <c r="Q36" s="49">
        <f>'Бытовая пиротехника MAXSEM'!$P36*(1-процент)</f>
        <v>271.7</v>
      </c>
      <c r="R36" s="49">
        <f t="shared" si="2"/>
        <v>13041.599999999999</v>
      </c>
      <c r="S36" s="173">
        <f t="shared" si="3"/>
        <v>0</v>
      </c>
      <c r="T36" s="155">
        <f t="shared" si="4"/>
        <v>0</v>
      </c>
      <c r="U36" s="161">
        <f t="shared" si="5"/>
        <v>0</v>
      </c>
    </row>
    <row r="37" spans="1:21" x14ac:dyDescent="0.25">
      <c r="A37" s="44"/>
      <c r="B37" s="72">
        <v>31</v>
      </c>
      <c r="C37" s="27"/>
      <c r="D37" s="4" t="s">
        <v>80</v>
      </c>
      <c r="E37" s="5" t="s">
        <v>81</v>
      </c>
      <c r="F37" s="14">
        <v>192</v>
      </c>
      <c r="G37" s="34" t="s">
        <v>1549</v>
      </c>
      <c r="H37" s="142" t="str">
        <f>HYPERLINK(Таблица2[[#This Row],[Столбец1]],"видео")</f>
        <v>видео</v>
      </c>
      <c r="I37" s="288" t="s">
        <v>876</v>
      </c>
      <c r="J37" s="142" t="str">
        <f t="shared" si="1"/>
        <v>фото</v>
      </c>
      <c r="K37" s="15" t="s">
        <v>82</v>
      </c>
      <c r="L37" s="183">
        <v>4</v>
      </c>
      <c r="M37" s="204">
        <v>2.5000000000000001E-2</v>
      </c>
      <c r="N37" s="265"/>
      <c r="O37" s="341">
        <v>1</v>
      </c>
      <c r="P37" s="12">
        <v>42.9</v>
      </c>
      <c r="Q37" s="49">
        <f>'Бытовая пиротехника MAXSEM'!$P37*(1-процент)</f>
        <v>42.9</v>
      </c>
      <c r="R37" s="49">
        <f t="shared" si="2"/>
        <v>8236.7999999999993</v>
      </c>
      <c r="S37" s="173">
        <f t="shared" si="3"/>
        <v>0</v>
      </c>
      <c r="T37" s="155">
        <f t="shared" si="4"/>
        <v>0</v>
      </c>
      <c r="U37" s="161">
        <f t="shared" si="5"/>
        <v>0</v>
      </c>
    </row>
    <row r="38" spans="1:21" ht="16.5" thickBot="1" x14ac:dyDescent="0.3">
      <c r="A38" s="44"/>
      <c r="B38" s="73">
        <v>32</v>
      </c>
      <c r="C38" s="74"/>
      <c r="D38" s="75" t="s">
        <v>83</v>
      </c>
      <c r="E38" s="76" t="s">
        <v>84</v>
      </c>
      <c r="F38" s="77">
        <v>140</v>
      </c>
      <c r="G38" s="123" t="s">
        <v>1548</v>
      </c>
      <c r="H38" s="143" t="str">
        <f>HYPERLINK(Таблица2[[#This Row],[Столбец1]],"видео")</f>
        <v>видео</v>
      </c>
      <c r="I38" s="291" t="s">
        <v>877</v>
      </c>
      <c r="J38" s="143" t="str">
        <f t="shared" si="1"/>
        <v>фото</v>
      </c>
      <c r="K38" s="78" t="s">
        <v>695</v>
      </c>
      <c r="L38" s="186">
        <v>13</v>
      </c>
      <c r="M38" s="207">
        <v>3.0599999999999999E-2</v>
      </c>
      <c r="N38" s="266"/>
      <c r="O38" s="342"/>
      <c r="P38" s="79">
        <v>94.285714285714292</v>
      </c>
      <c r="Q38" s="113">
        <f>'Бытовая пиротехника MAXSEM'!$P38*(1-процент)</f>
        <v>94.285714285714292</v>
      </c>
      <c r="R38" s="113">
        <f t="shared" si="2"/>
        <v>13200</v>
      </c>
      <c r="S38" s="175">
        <f t="shared" si="3"/>
        <v>0</v>
      </c>
      <c r="T38" s="159">
        <f t="shared" si="4"/>
        <v>0</v>
      </c>
      <c r="U38" s="160">
        <f t="shared" si="5"/>
        <v>0</v>
      </c>
    </row>
    <row r="39" spans="1:21" ht="16.5" thickBot="1" x14ac:dyDescent="0.3">
      <c r="A39" s="44"/>
      <c r="B39" s="86"/>
      <c r="C39" s="96" t="s">
        <v>88</v>
      </c>
      <c r="D39" s="87"/>
      <c r="E39" s="88"/>
      <c r="F39" s="86"/>
      <c r="G39" s="277" t="s">
        <v>878</v>
      </c>
      <c r="H39" s="167"/>
      <c r="I39" s="292" t="s">
        <v>878</v>
      </c>
      <c r="J39" s="167"/>
      <c r="K39" s="90"/>
      <c r="L39" s="187"/>
      <c r="M39" s="208"/>
      <c r="N39" s="91"/>
      <c r="O39" s="343"/>
      <c r="P39" s="196"/>
      <c r="Q39" s="40"/>
      <c r="R39" s="196">
        <f t="shared" si="2"/>
        <v>0</v>
      </c>
      <c r="S39" s="196">
        <f t="shared" si="3"/>
        <v>0</v>
      </c>
      <c r="T39" s="40"/>
      <c r="U39" s="40"/>
    </row>
    <row r="40" spans="1:21" x14ac:dyDescent="0.25">
      <c r="A40" s="44"/>
      <c r="B40" s="65">
        <v>1</v>
      </c>
      <c r="C40" s="80"/>
      <c r="D40" s="67" t="s">
        <v>89</v>
      </c>
      <c r="E40" s="68" t="s">
        <v>90</v>
      </c>
      <c r="F40" s="69">
        <v>240</v>
      </c>
      <c r="G40" s="275" t="s">
        <v>1563</v>
      </c>
      <c r="H40" s="142" t="str">
        <f>HYPERLINK(Таблица2[[#This Row],[Столбец1]],"видео")</f>
        <v>видео</v>
      </c>
      <c r="I40" s="293" t="s">
        <v>879</v>
      </c>
      <c r="J40" s="140" t="str">
        <f t="shared" si="1"/>
        <v>фото</v>
      </c>
      <c r="K40" s="70" t="s">
        <v>85</v>
      </c>
      <c r="L40" s="181">
        <v>7</v>
      </c>
      <c r="M40" s="202">
        <v>4.4999999999999998E-2</v>
      </c>
      <c r="N40" s="264"/>
      <c r="O40" s="340">
        <v>1</v>
      </c>
      <c r="P40" s="71">
        <v>61.6</v>
      </c>
      <c r="Q40" s="120">
        <f>'Бытовая пиротехника MAXSEM'!$P40*(1-процент)</f>
        <v>61.6</v>
      </c>
      <c r="R40" s="120">
        <f t="shared" si="2"/>
        <v>14784</v>
      </c>
      <c r="S40" s="150">
        <f t="shared" si="3"/>
        <v>0</v>
      </c>
      <c r="T40" s="157">
        <f t="shared" ref="T40:T83" si="6">N40*L40</f>
        <v>0</v>
      </c>
      <c r="U40" s="158">
        <f t="shared" ref="U40:U83" si="7">N40*M40</f>
        <v>0</v>
      </c>
    </row>
    <row r="41" spans="1:21" x14ac:dyDescent="0.25">
      <c r="A41" s="44"/>
      <c r="B41" s="72">
        <v>2</v>
      </c>
      <c r="C41" s="30"/>
      <c r="D41" s="4" t="s">
        <v>97</v>
      </c>
      <c r="E41" s="5" t="s">
        <v>600</v>
      </c>
      <c r="F41" s="14">
        <v>30</v>
      </c>
      <c r="G41" s="34" t="s">
        <v>878</v>
      </c>
      <c r="H41" s="142"/>
      <c r="I41" s="290" t="s">
        <v>880</v>
      </c>
      <c r="J41" s="141" t="str">
        <f t="shared" si="1"/>
        <v>фото</v>
      </c>
      <c r="K41" s="20" t="s">
        <v>92</v>
      </c>
      <c r="L41" s="184">
        <v>16</v>
      </c>
      <c r="M41" s="205">
        <v>3.6999999999999998E-2</v>
      </c>
      <c r="N41" s="265"/>
      <c r="O41" s="341">
        <v>6.7</v>
      </c>
      <c r="P41" s="146">
        <v>615</v>
      </c>
      <c r="Q41" s="49">
        <f>'Бытовая пиротехника MAXSEM'!$P41*(1-дымы)</f>
        <v>615</v>
      </c>
      <c r="R41" s="49">
        <f t="shared" si="2"/>
        <v>18450</v>
      </c>
      <c r="S41" s="151">
        <f t="shared" si="3"/>
        <v>0</v>
      </c>
      <c r="T41" s="155">
        <f t="shared" si="6"/>
        <v>0</v>
      </c>
      <c r="U41" s="161">
        <f t="shared" si="7"/>
        <v>0</v>
      </c>
    </row>
    <row r="42" spans="1:21" x14ac:dyDescent="0.25">
      <c r="A42" s="44"/>
      <c r="B42" s="72">
        <v>3</v>
      </c>
      <c r="C42" s="1"/>
      <c r="D42" s="8" t="s">
        <v>91</v>
      </c>
      <c r="E42" s="6" t="s">
        <v>602</v>
      </c>
      <c r="F42" s="19">
        <v>30</v>
      </c>
      <c r="G42" s="276" t="s">
        <v>1488</v>
      </c>
      <c r="H42" s="142" t="str">
        <f>HYPERLINK(Таблица2[[#This Row],[Столбец1]],"видео")</f>
        <v>видео</v>
      </c>
      <c r="I42" s="287" t="s">
        <v>1176</v>
      </c>
      <c r="J42" s="142" t="str">
        <f t="shared" si="1"/>
        <v>фото</v>
      </c>
      <c r="K42" s="20" t="s">
        <v>92</v>
      </c>
      <c r="L42" s="184">
        <v>16</v>
      </c>
      <c r="M42" s="205">
        <v>3.6999999999999998E-2</v>
      </c>
      <c r="N42" s="265"/>
      <c r="O42" s="341">
        <v>7.9669999999999996</v>
      </c>
      <c r="P42" s="12">
        <v>615</v>
      </c>
      <c r="Q42" s="49">
        <f>'Бытовая пиротехника MAXSEM'!$P42*(1-дымы)</f>
        <v>615</v>
      </c>
      <c r="R42" s="49">
        <f t="shared" si="2"/>
        <v>18450</v>
      </c>
      <c r="S42" s="151">
        <f t="shared" si="3"/>
        <v>0</v>
      </c>
      <c r="T42" s="155">
        <f t="shared" si="6"/>
        <v>0</v>
      </c>
      <c r="U42" s="161">
        <f t="shared" si="7"/>
        <v>0</v>
      </c>
    </row>
    <row r="43" spans="1:21" x14ac:dyDescent="0.25">
      <c r="A43" s="44"/>
      <c r="B43" s="72">
        <v>4</v>
      </c>
      <c r="C43" s="1"/>
      <c r="D43" s="8" t="s">
        <v>93</v>
      </c>
      <c r="E43" s="6" t="s">
        <v>601</v>
      </c>
      <c r="F43" s="19">
        <v>30</v>
      </c>
      <c r="G43" s="276" t="s">
        <v>1492</v>
      </c>
      <c r="H43" s="142" t="str">
        <f>HYPERLINK(Таблица2[[#This Row],[Столбец1]],"видео")</f>
        <v>видео</v>
      </c>
      <c r="I43" s="287" t="s">
        <v>1177</v>
      </c>
      <c r="J43" s="142" t="str">
        <f t="shared" si="1"/>
        <v>фото</v>
      </c>
      <c r="K43" s="20" t="s">
        <v>92</v>
      </c>
      <c r="L43" s="184">
        <v>16</v>
      </c>
      <c r="M43" s="205">
        <v>3.6999999999999998E-2</v>
      </c>
      <c r="N43" s="265"/>
      <c r="O43" s="341">
        <v>7.2670000000000003</v>
      </c>
      <c r="P43" s="12">
        <v>615</v>
      </c>
      <c r="Q43" s="49">
        <f>'Бытовая пиротехника MAXSEM'!$P43*(1-дымы)</f>
        <v>615</v>
      </c>
      <c r="R43" s="49">
        <f t="shared" si="2"/>
        <v>18450</v>
      </c>
      <c r="S43" s="151">
        <f t="shared" si="3"/>
        <v>0</v>
      </c>
      <c r="T43" s="155">
        <f t="shared" si="6"/>
        <v>0</v>
      </c>
      <c r="U43" s="161">
        <f t="shared" si="7"/>
        <v>0</v>
      </c>
    </row>
    <row r="44" spans="1:21" x14ac:dyDescent="0.25">
      <c r="A44" s="44"/>
      <c r="B44" s="72">
        <v>5</v>
      </c>
      <c r="C44" s="1"/>
      <c r="D44" s="268" t="s">
        <v>94</v>
      </c>
      <c r="E44" s="6" t="s">
        <v>603</v>
      </c>
      <c r="F44" s="19">
        <v>30</v>
      </c>
      <c r="G44" s="276" t="s">
        <v>1486</v>
      </c>
      <c r="H44" s="142" t="str">
        <f>HYPERLINK(Таблица2[[#This Row],[Столбец1]],"видео")</f>
        <v>видео</v>
      </c>
      <c r="I44" s="287" t="s">
        <v>1178</v>
      </c>
      <c r="J44" s="142" t="str">
        <f t="shared" si="1"/>
        <v>фото</v>
      </c>
      <c r="K44" s="20" t="s">
        <v>92</v>
      </c>
      <c r="L44" s="184">
        <v>16</v>
      </c>
      <c r="M44" s="205">
        <v>3.6999999999999998E-2</v>
      </c>
      <c r="N44" s="265"/>
      <c r="O44" s="341">
        <v>2.4670000000000001</v>
      </c>
      <c r="P44" s="12">
        <v>615</v>
      </c>
      <c r="Q44" s="49">
        <f>'Бытовая пиротехника MAXSEM'!$P44*(1-дымы)</f>
        <v>615</v>
      </c>
      <c r="R44" s="49">
        <f t="shared" si="2"/>
        <v>18450</v>
      </c>
      <c r="S44" s="151">
        <f t="shared" si="3"/>
        <v>0</v>
      </c>
      <c r="T44" s="155">
        <f t="shared" si="6"/>
        <v>0</v>
      </c>
      <c r="U44" s="161">
        <f t="shared" si="7"/>
        <v>0</v>
      </c>
    </row>
    <row r="45" spans="1:21" x14ac:dyDescent="0.25">
      <c r="A45" s="44"/>
      <c r="B45" s="72">
        <v>6</v>
      </c>
      <c r="C45" s="1"/>
      <c r="D45" s="8" t="s">
        <v>95</v>
      </c>
      <c r="E45" s="6" t="s">
        <v>604</v>
      </c>
      <c r="F45" s="19">
        <v>30</v>
      </c>
      <c r="G45" s="276" t="s">
        <v>1491</v>
      </c>
      <c r="H45" s="142" t="str">
        <f>HYPERLINK(Таблица2[[#This Row],[Столбец1]],"видео")</f>
        <v>видео</v>
      </c>
      <c r="I45" s="287" t="s">
        <v>1179</v>
      </c>
      <c r="J45" s="142" t="str">
        <f t="shared" si="1"/>
        <v>фото</v>
      </c>
      <c r="K45" s="20" t="s">
        <v>92</v>
      </c>
      <c r="L45" s="184">
        <v>16</v>
      </c>
      <c r="M45" s="205">
        <v>3.6999999999999998E-2</v>
      </c>
      <c r="N45" s="265"/>
      <c r="O45" s="341">
        <v>6</v>
      </c>
      <c r="P45" s="12">
        <v>615</v>
      </c>
      <c r="Q45" s="49">
        <f>'Бытовая пиротехника MAXSEM'!$P45*(1-дымы)</f>
        <v>615</v>
      </c>
      <c r="R45" s="49">
        <f t="shared" si="2"/>
        <v>18450</v>
      </c>
      <c r="S45" s="151">
        <f t="shared" si="3"/>
        <v>0</v>
      </c>
      <c r="T45" s="155">
        <f t="shared" si="6"/>
        <v>0</v>
      </c>
      <c r="U45" s="161">
        <f t="shared" si="7"/>
        <v>0</v>
      </c>
    </row>
    <row r="46" spans="1:21" x14ac:dyDescent="0.25">
      <c r="A46" s="44"/>
      <c r="B46" s="72">
        <v>7</v>
      </c>
      <c r="C46" s="1"/>
      <c r="D46" s="8" t="s">
        <v>96</v>
      </c>
      <c r="E46" s="6" t="s">
        <v>605</v>
      </c>
      <c r="F46" s="19">
        <v>30</v>
      </c>
      <c r="G46" s="276" t="s">
        <v>1490</v>
      </c>
      <c r="H46" s="142" t="str">
        <f>HYPERLINK(Таблица2[[#This Row],[Столбец1]],"видео")</f>
        <v>видео</v>
      </c>
      <c r="I46" s="287" t="s">
        <v>1180</v>
      </c>
      <c r="J46" s="142" t="str">
        <f t="shared" si="1"/>
        <v>фото</v>
      </c>
      <c r="K46" s="20" t="s">
        <v>92</v>
      </c>
      <c r="L46" s="184">
        <v>17</v>
      </c>
      <c r="M46" s="205">
        <v>3.6999999999999998E-2</v>
      </c>
      <c r="N46" s="265"/>
      <c r="O46" s="341">
        <v>5</v>
      </c>
      <c r="P46" s="12">
        <v>615</v>
      </c>
      <c r="Q46" s="49">
        <f>'Бытовая пиротехника MAXSEM'!$P46*(1-дымы)</f>
        <v>615</v>
      </c>
      <c r="R46" s="49">
        <f t="shared" si="2"/>
        <v>18450</v>
      </c>
      <c r="S46" s="151">
        <f t="shared" si="3"/>
        <v>0</v>
      </c>
      <c r="T46" s="155">
        <f t="shared" si="6"/>
        <v>0</v>
      </c>
      <c r="U46" s="161">
        <f t="shared" si="7"/>
        <v>0</v>
      </c>
    </row>
    <row r="47" spans="1:21" x14ac:dyDescent="0.25">
      <c r="A47" s="44"/>
      <c r="B47" s="72">
        <v>8</v>
      </c>
      <c r="C47" s="241"/>
      <c r="D47" s="64" t="s">
        <v>532</v>
      </c>
      <c r="E47" s="6" t="s">
        <v>606</v>
      </c>
      <c r="F47" s="14">
        <v>30</v>
      </c>
      <c r="G47" s="34" t="s">
        <v>1489</v>
      </c>
      <c r="H47" s="142" t="str">
        <f>HYPERLINK(Таблица2[[#This Row],[Столбец1]],"видео")</f>
        <v>видео</v>
      </c>
      <c r="I47" s="290" t="s">
        <v>1181</v>
      </c>
      <c r="J47" s="141" t="str">
        <f t="shared" si="1"/>
        <v>фото</v>
      </c>
      <c r="K47" s="20" t="s">
        <v>92</v>
      </c>
      <c r="L47" s="184">
        <v>17</v>
      </c>
      <c r="M47" s="205">
        <v>3.6999999999999998E-2</v>
      </c>
      <c r="N47" s="265"/>
      <c r="O47" s="341">
        <v>1</v>
      </c>
      <c r="P47" s="146">
        <v>615</v>
      </c>
      <c r="Q47" s="49">
        <f>'Бытовая пиротехника MAXSEM'!$P47*(1-дымы)</f>
        <v>615</v>
      </c>
      <c r="R47" s="49">
        <f t="shared" si="2"/>
        <v>18450</v>
      </c>
      <c r="S47" s="151">
        <f t="shared" si="3"/>
        <v>0</v>
      </c>
      <c r="T47" s="155">
        <f t="shared" si="6"/>
        <v>0</v>
      </c>
      <c r="U47" s="161">
        <f t="shared" si="7"/>
        <v>0</v>
      </c>
    </row>
    <row r="48" spans="1:21" x14ac:dyDescent="0.25">
      <c r="A48" s="44"/>
      <c r="B48" s="72">
        <v>9</v>
      </c>
      <c r="C48" s="241"/>
      <c r="D48" s="64" t="s">
        <v>533</v>
      </c>
      <c r="E48" s="6" t="s">
        <v>607</v>
      </c>
      <c r="F48" s="14">
        <v>30</v>
      </c>
      <c r="G48" s="34" t="s">
        <v>1487</v>
      </c>
      <c r="H48" s="142" t="str">
        <f>HYPERLINK(Таблица2[[#This Row],[Столбец1]],"видео")</f>
        <v>видео</v>
      </c>
      <c r="I48" s="290" t="s">
        <v>1182</v>
      </c>
      <c r="J48" s="141" t="str">
        <f t="shared" si="1"/>
        <v>фото</v>
      </c>
      <c r="K48" s="20" t="s">
        <v>92</v>
      </c>
      <c r="L48" s="184">
        <v>17</v>
      </c>
      <c r="M48" s="205">
        <v>3.6999999999999998E-2</v>
      </c>
      <c r="N48" s="265"/>
      <c r="O48" s="341"/>
      <c r="P48" s="146">
        <v>615</v>
      </c>
      <c r="Q48" s="49">
        <f>'Бытовая пиротехника MAXSEM'!$P48*(1-дымы)</f>
        <v>615</v>
      </c>
      <c r="R48" s="49">
        <f t="shared" si="2"/>
        <v>18450</v>
      </c>
      <c r="S48" s="151">
        <f t="shared" si="3"/>
        <v>0</v>
      </c>
      <c r="T48" s="155">
        <f t="shared" si="6"/>
        <v>0</v>
      </c>
      <c r="U48" s="161">
        <f t="shared" si="7"/>
        <v>0</v>
      </c>
    </row>
    <row r="49" spans="1:21" x14ac:dyDescent="0.25">
      <c r="A49" s="44"/>
      <c r="B49" s="72">
        <v>10</v>
      </c>
      <c r="C49" s="241"/>
      <c r="D49" s="64" t="s">
        <v>534</v>
      </c>
      <c r="E49" s="6" t="s">
        <v>608</v>
      </c>
      <c r="F49" s="14">
        <v>30</v>
      </c>
      <c r="G49" s="34" t="s">
        <v>878</v>
      </c>
      <c r="H49" s="142"/>
      <c r="I49" s="290" t="s">
        <v>1183</v>
      </c>
      <c r="J49" s="141" t="str">
        <f t="shared" si="1"/>
        <v>фото</v>
      </c>
      <c r="K49" s="20" t="s">
        <v>92</v>
      </c>
      <c r="L49" s="184">
        <v>17</v>
      </c>
      <c r="M49" s="205">
        <v>3.6999999999999998E-2</v>
      </c>
      <c r="N49" s="265"/>
      <c r="O49" s="341">
        <v>10</v>
      </c>
      <c r="P49" s="146">
        <v>615</v>
      </c>
      <c r="Q49" s="49">
        <f>'Бытовая пиротехника MAXSEM'!$P49*(1-дымы)</f>
        <v>615</v>
      </c>
      <c r="R49" s="49">
        <f t="shared" si="2"/>
        <v>18450</v>
      </c>
      <c r="S49" s="151">
        <f t="shared" si="3"/>
        <v>0</v>
      </c>
      <c r="T49" s="155">
        <f t="shared" si="6"/>
        <v>0</v>
      </c>
      <c r="U49" s="161">
        <f t="shared" si="7"/>
        <v>0</v>
      </c>
    </row>
    <row r="50" spans="1:21" x14ac:dyDescent="0.25">
      <c r="A50" s="44"/>
      <c r="B50" s="72">
        <v>11</v>
      </c>
      <c r="C50" s="1"/>
      <c r="D50" s="4" t="s">
        <v>98</v>
      </c>
      <c r="E50" s="6" t="s">
        <v>99</v>
      </c>
      <c r="F50" s="21">
        <v>36</v>
      </c>
      <c r="G50" s="34" t="s">
        <v>1557</v>
      </c>
      <c r="H50" s="142" t="str">
        <f>HYPERLINK(Таблица2[[#This Row],[Столбец1]],"видео")</f>
        <v>видео</v>
      </c>
      <c r="I50" s="287" t="s">
        <v>1184</v>
      </c>
      <c r="J50" s="142" t="str">
        <f t="shared" si="1"/>
        <v>фото</v>
      </c>
      <c r="K50" s="22" t="s">
        <v>100</v>
      </c>
      <c r="L50" s="182">
        <v>13</v>
      </c>
      <c r="M50" s="203">
        <v>2.1999999999999999E-2</v>
      </c>
      <c r="N50" s="265"/>
      <c r="O50" s="341">
        <v>4</v>
      </c>
      <c r="P50" s="12">
        <v>479</v>
      </c>
      <c r="Q50" s="49">
        <f>'Бытовая пиротехника MAXSEM'!$P50*(1-дымы)</f>
        <v>479</v>
      </c>
      <c r="R50" s="49">
        <f t="shared" si="2"/>
        <v>17244</v>
      </c>
      <c r="S50" s="151">
        <f t="shared" si="3"/>
        <v>0</v>
      </c>
      <c r="T50" s="155">
        <f t="shared" si="6"/>
        <v>0</v>
      </c>
      <c r="U50" s="161">
        <f t="shared" si="7"/>
        <v>0</v>
      </c>
    </row>
    <row r="51" spans="1:21" x14ac:dyDescent="0.25">
      <c r="A51" s="44"/>
      <c r="B51" s="72">
        <v>12</v>
      </c>
      <c r="C51" s="1"/>
      <c r="D51" s="4" t="s">
        <v>101</v>
      </c>
      <c r="E51" s="6" t="s">
        <v>102</v>
      </c>
      <c r="F51" s="21">
        <v>36</v>
      </c>
      <c r="G51" s="34" t="s">
        <v>1560</v>
      </c>
      <c r="H51" s="142" t="str">
        <f>HYPERLINK(Таблица2[[#This Row],[Столбец1]],"видео")</f>
        <v>видео</v>
      </c>
      <c r="I51" s="287" t="s">
        <v>1185</v>
      </c>
      <c r="J51" s="142" t="str">
        <f t="shared" si="1"/>
        <v>фото</v>
      </c>
      <c r="K51" s="22" t="s">
        <v>100</v>
      </c>
      <c r="L51" s="182">
        <v>13</v>
      </c>
      <c r="M51" s="203">
        <v>2.1999999999999999E-2</v>
      </c>
      <c r="N51" s="265"/>
      <c r="O51" s="341"/>
      <c r="P51" s="12">
        <v>479</v>
      </c>
      <c r="Q51" s="49">
        <f>'Бытовая пиротехника MAXSEM'!$P51*(1-дымы)</f>
        <v>479</v>
      </c>
      <c r="R51" s="49">
        <f t="shared" si="2"/>
        <v>17244</v>
      </c>
      <c r="S51" s="151">
        <f t="shared" si="3"/>
        <v>0</v>
      </c>
      <c r="T51" s="155">
        <f t="shared" si="6"/>
        <v>0</v>
      </c>
      <c r="U51" s="161">
        <f t="shared" si="7"/>
        <v>0</v>
      </c>
    </row>
    <row r="52" spans="1:21" x14ac:dyDescent="0.25">
      <c r="A52" s="44"/>
      <c r="B52" s="72">
        <v>13</v>
      </c>
      <c r="C52" s="1"/>
      <c r="D52" s="4" t="s">
        <v>103</v>
      </c>
      <c r="E52" s="6" t="s">
        <v>104</v>
      </c>
      <c r="F52" s="21">
        <v>36</v>
      </c>
      <c r="G52" s="34" t="s">
        <v>1556</v>
      </c>
      <c r="H52" s="142" t="str">
        <f>HYPERLINK(Таблица2[[#This Row],[Столбец1]],"видео")</f>
        <v>видео</v>
      </c>
      <c r="I52" s="287" t="s">
        <v>1186</v>
      </c>
      <c r="J52" s="142" t="str">
        <f t="shared" si="1"/>
        <v>фото</v>
      </c>
      <c r="K52" s="22" t="s">
        <v>100</v>
      </c>
      <c r="L52" s="182">
        <v>16</v>
      </c>
      <c r="M52" s="203">
        <v>2.1999999999999999E-2</v>
      </c>
      <c r="N52" s="265"/>
      <c r="O52" s="341">
        <v>1</v>
      </c>
      <c r="P52" s="12">
        <v>479</v>
      </c>
      <c r="Q52" s="49">
        <f>'Бытовая пиротехника MAXSEM'!$P52*(1-дымы)</f>
        <v>479</v>
      </c>
      <c r="R52" s="49">
        <f t="shared" si="2"/>
        <v>17244</v>
      </c>
      <c r="S52" s="151">
        <f t="shared" si="3"/>
        <v>0</v>
      </c>
      <c r="T52" s="155">
        <f t="shared" si="6"/>
        <v>0</v>
      </c>
      <c r="U52" s="161">
        <f t="shared" si="7"/>
        <v>0</v>
      </c>
    </row>
    <row r="53" spans="1:21" x14ac:dyDescent="0.25">
      <c r="A53" s="44"/>
      <c r="B53" s="72">
        <v>14</v>
      </c>
      <c r="C53" s="1"/>
      <c r="D53" s="4" t="s">
        <v>105</v>
      </c>
      <c r="E53" s="6" t="s">
        <v>106</v>
      </c>
      <c r="F53" s="21">
        <v>36</v>
      </c>
      <c r="G53" s="34" t="s">
        <v>1558</v>
      </c>
      <c r="H53" s="142" t="str">
        <f>HYPERLINK(Таблица2[[#This Row],[Столбец1]],"видео")</f>
        <v>видео</v>
      </c>
      <c r="I53" s="287" t="s">
        <v>1187</v>
      </c>
      <c r="J53" s="142" t="str">
        <f t="shared" si="1"/>
        <v>фото</v>
      </c>
      <c r="K53" s="22" t="s">
        <v>100</v>
      </c>
      <c r="L53" s="182">
        <v>16</v>
      </c>
      <c r="M53" s="203">
        <v>2.1999999999999999E-2</v>
      </c>
      <c r="N53" s="265"/>
      <c r="O53" s="341">
        <v>1</v>
      </c>
      <c r="P53" s="12">
        <v>479</v>
      </c>
      <c r="Q53" s="49">
        <f>'Бытовая пиротехника MAXSEM'!$P53*(1-дымы)</f>
        <v>479</v>
      </c>
      <c r="R53" s="49">
        <f t="shared" si="2"/>
        <v>17244</v>
      </c>
      <c r="S53" s="151">
        <f t="shared" si="3"/>
        <v>0</v>
      </c>
      <c r="T53" s="155">
        <f t="shared" si="6"/>
        <v>0</v>
      </c>
      <c r="U53" s="161">
        <f t="shared" si="7"/>
        <v>0</v>
      </c>
    </row>
    <row r="54" spans="1:21" x14ac:dyDescent="0.25">
      <c r="A54" s="44"/>
      <c r="B54" s="72">
        <v>15</v>
      </c>
      <c r="C54" s="1"/>
      <c r="D54" s="4" t="s">
        <v>107</v>
      </c>
      <c r="E54" s="6" t="s">
        <v>108</v>
      </c>
      <c r="F54" s="21">
        <v>36</v>
      </c>
      <c r="G54" s="34" t="s">
        <v>1558</v>
      </c>
      <c r="H54" s="142" t="str">
        <f>HYPERLINK(Таблица2[[#This Row],[Столбец1]],"видео")</f>
        <v>видео</v>
      </c>
      <c r="I54" s="287" t="s">
        <v>1188</v>
      </c>
      <c r="J54" s="142" t="str">
        <f t="shared" si="1"/>
        <v>фото</v>
      </c>
      <c r="K54" s="22" t="s">
        <v>100</v>
      </c>
      <c r="L54" s="182">
        <v>16</v>
      </c>
      <c r="M54" s="203">
        <v>2.1999999999999999E-2</v>
      </c>
      <c r="N54" s="265"/>
      <c r="O54" s="341">
        <v>1</v>
      </c>
      <c r="P54" s="12">
        <v>479</v>
      </c>
      <c r="Q54" s="49">
        <f>'Бытовая пиротехника MAXSEM'!$P54*(1-дымы)</f>
        <v>479</v>
      </c>
      <c r="R54" s="49">
        <f t="shared" si="2"/>
        <v>17244</v>
      </c>
      <c r="S54" s="151">
        <f t="shared" si="3"/>
        <v>0</v>
      </c>
      <c r="T54" s="155">
        <f t="shared" si="6"/>
        <v>0</v>
      </c>
      <c r="U54" s="161">
        <f t="shared" si="7"/>
        <v>0</v>
      </c>
    </row>
    <row r="55" spans="1:21" x14ac:dyDescent="0.25">
      <c r="A55" s="44"/>
      <c r="B55" s="72">
        <v>16</v>
      </c>
      <c r="C55" s="1"/>
      <c r="D55" s="4" t="s">
        <v>109</v>
      </c>
      <c r="E55" s="5" t="s">
        <v>609</v>
      </c>
      <c r="F55" s="21">
        <v>40</v>
      </c>
      <c r="G55" s="34" t="s">
        <v>1559</v>
      </c>
      <c r="H55" s="142" t="str">
        <f>HYPERLINK(Таблица2[[#This Row],[Столбец1]],"видео")</f>
        <v>видео</v>
      </c>
      <c r="I55" s="287" t="s">
        <v>881</v>
      </c>
      <c r="J55" s="142" t="str">
        <f t="shared" si="1"/>
        <v>фото</v>
      </c>
      <c r="K55" s="22" t="s">
        <v>110</v>
      </c>
      <c r="L55" s="182">
        <v>11</v>
      </c>
      <c r="M55" s="203">
        <v>2.7E-2</v>
      </c>
      <c r="N55" s="265"/>
      <c r="O55" s="341">
        <v>1</v>
      </c>
      <c r="P55" s="12">
        <v>463</v>
      </c>
      <c r="Q55" s="49">
        <f>'Бытовая пиротехника MAXSEM'!$P55*(1-дымы)</f>
        <v>463</v>
      </c>
      <c r="R55" s="49">
        <f t="shared" si="2"/>
        <v>18520</v>
      </c>
      <c r="S55" s="151">
        <f t="shared" si="3"/>
        <v>0</v>
      </c>
      <c r="T55" s="155">
        <f t="shared" si="6"/>
        <v>0</v>
      </c>
      <c r="U55" s="161">
        <f t="shared" si="7"/>
        <v>0</v>
      </c>
    </row>
    <row r="56" spans="1:21" x14ac:dyDescent="0.25">
      <c r="A56" s="44"/>
      <c r="B56" s="72">
        <v>17</v>
      </c>
      <c r="C56" s="1"/>
      <c r="D56" s="4" t="s">
        <v>111</v>
      </c>
      <c r="E56" s="5" t="s">
        <v>610</v>
      </c>
      <c r="F56" s="21">
        <v>5</v>
      </c>
      <c r="G56" s="34" t="s">
        <v>1399</v>
      </c>
      <c r="H56" s="142" t="str">
        <f>HYPERLINK(Таблица2[[#This Row],[Столбец1]],"видео")</f>
        <v>видео</v>
      </c>
      <c r="I56" s="287" t="s">
        <v>882</v>
      </c>
      <c r="J56" s="142" t="str">
        <f t="shared" si="1"/>
        <v>фото</v>
      </c>
      <c r="K56" s="63" t="s">
        <v>112</v>
      </c>
      <c r="L56" s="188">
        <v>12</v>
      </c>
      <c r="M56" s="209">
        <v>0.03</v>
      </c>
      <c r="N56" s="265"/>
      <c r="O56" s="341">
        <v>9</v>
      </c>
      <c r="P56" s="12">
        <v>3500</v>
      </c>
      <c r="Q56" s="49">
        <f>'Бытовая пиротехника MAXSEM'!$P56*(1-дымы)</f>
        <v>3500</v>
      </c>
      <c r="R56" s="49">
        <f t="shared" si="2"/>
        <v>17500</v>
      </c>
      <c r="S56" s="151">
        <f t="shared" si="3"/>
        <v>0</v>
      </c>
      <c r="T56" s="155">
        <f t="shared" si="6"/>
        <v>0</v>
      </c>
      <c r="U56" s="161">
        <f t="shared" si="7"/>
        <v>0</v>
      </c>
    </row>
    <row r="57" spans="1:21" x14ac:dyDescent="0.25">
      <c r="A57" s="44"/>
      <c r="B57" s="72">
        <v>18</v>
      </c>
      <c r="C57" s="241"/>
      <c r="D57" s="64" t="s">
        <v>595</v>
      </c>
      <c r="E57" s="5" t="s">
        <v>611</v>
      </c>
      <c r="F57" s="14">
        <v>5</v>
      </c>
      <c r="G57" s="34" t="s">
        <v>1531</v>
      </c>
      <c r="H57" s="142" t="str">
        <f>HYPERLINK(Таблица2[[#This Row],[Столбец1]],"видео")</f>
        <v>видео</v>
      </c>
      <c r="I57" s="290" t="s">
        <v>1189</v>
      </c>
      <c r="J57" s="141" t="str">
        <f t="shared" si="1"/>
        <v>фото</v>
      </c>
      <c r="K57" s="63" t="s">
        <v>112</v>
      </c>
      <c r="L57" s="188">
        <v>12</v>
      </c>
      <c r="M57" s="209">
        <v>0.03</v>
      </c>
      <c r="N57" s="265"/>
      <c r="O57" s="341">
        <v>9.6</v>
      </c>
      <c r="P57" s="12">
        <v>3500</v>
      </c>
      <c r="Q57" s="49">
        <f>'Бытовая пиротехника MAXSEM'!$P57*(1-дымы)</f>
        <v>3500</v>
      </c>
      <c r="R57" s="49">
        <f t="shared" si="2"/>
        <v>17500</v>
      </c>
      <c r="S57" s="151">
        <f t="shared" si="3"/>
        <v>0</v>
      </c>
      <c r="T57" s="155">
        <f t="shared" si="6"/>
        <v>0</v>
      </c>
      <c r="U57" s="161">
        <f t="shared" si="7"/>
        <v>0</v>
      </c>
    </row>
    <row r="58" spans="1:21" x14ac:dyDescent="0.25">
      <c r="A58" s="44"/>
      <c r="B58" s="72">
        <v>19</v>
      </c>
      <c r="C58" s="241"/>
      <c r="D58" s="64" t="s">
        <v>596</v>
      </c>
      <c r="E58" s="5" t="s">
        <v>612</v>
      </c>
      <c r="F58" s="14">
        <v>5</v>
      </c>
      <c r="G58" s="34" t="s">
        <v>1538</v>
      </c>
      <c r="H58" s="142" t="str">
        <f>HYPERLINK(Таблица2[[#This Row],[Столбец1]],"видео")</f>
        <v>видео</v>
      </c>
      <c r="I58" s="290" t="s">
        <v>1190</v>
      </c>
      <c r="J58" s="141" t="str">
        <f t="shared" si="1"/>
        <v>фото</v>
      </c>
      <c r="K58" s="63" t="s">
        <v>112</v>
      </c>
      <c r="L58" s="188">
        <v>12</v>
      </c>
      <c r="M58" s="209">
        <v>0.03</v>
      </c>
      <c r="N58" s="265"/>
      <c r="O58" s="341">
        <v>8.1999999999999993</v>
      </c>
      <c r="P58" s="12">
        <v>3500</v>
      </c>
      <c r="Q58" s="49">
        <f>'Бытовая пиротехника MAXSEM'!$P58*(1-дымы)</f>
        <v>3500</v>
      </c>
      <c r="R58" s="49">
        <f t="shared" si="2"/>
        <v>17500</v>
      </c>
      <c r="S58" s="151">
        <f t="shared" si="3"/>
        <v>0</v>
      </c>
      <c r="T58" s="155">
        <f t="shared" si="6"/>
        <v>0</v>
      </c>
      <c r="U58" s="161">
        <f t="shared" si="7"/>
        <v>0</v>
      </c>
    </row>
    <row r="59" spans="1:21" x14ac:dyDescent="0.25">
      <c r="A59" s="44"/>
      <c r="B59" s="72">
        <v>20</v>
      </c>
      <c r="C59" s="241"/>
      <c r="D59" s="64" t="s">
        <v>597</v>
      </c>
      <c r="E59" s="5" t="s">
        <v>613</v>
      </c>
      <c r="F59" s="14">
        <v>5</v>
      </c>
      <c r="G59" s="34" t="s">
        <v>1530</v>
      </c>
      <c r="H59" s="142" t="str">
        <f>HYPERLINK(Таблица2[[#This Row],[Столбец1]],"видео")</f>
        <v>видео</v>
      </c>
      <c r="I59" s="290" t="s">
        <v>1191</v>
      </c>
      <c r="J59" s="141" t="str">
        <f t="shared" si="1"/>
        <v>фото</v>
      </c>
      <c r="K59" s="63" t="s">
        <v>112</v>
      </c>
      <c r="L59" s="188">
        <v>12</v>
      </c>
      <c r="M59" s="209">
        <v>0.03</v>
      </c>
      <c r="N59" s="265"/>
      <c r="O59" s="341">
        <v>5.2</v>
      </c>
      <c r="P59" s="12">
        <v>3500</v>
      </c>
      <c r="Q59" s="49">
        <f>'Бытовая пиротехника MAXSEM'!$P59*(1-дымы)</f>
        <v>3500</v>
      </c>
      <c r="R59" s="49">
        <f t="shared" si="2"/>
        <v>17500</v>
      </c>
      <c r="S59" s="151">
        <f t="shared" si="3"/>
        <v>0</v>
      </c>
      <c r="T59" s="155">
        <f t="shared" si="6"/>
        <v>0</v>
      </c>
      <c r="U59" s="161">
        <f t="shared" si="7"/>
        <v>0</v>
      </c>
    </row>
    <row r="60" spans="1:21" x14ac:dyDescent="0.25">
      <c r="A60" s="44"/>
      <c r="B60" s="72">
        <v>21</v>
      </c>
      <c r="C60" s="241"/>
      <c r="D60" s="64" t="s">
        <v>598</v>
      </c>
      <c r="E60" s="5" t="s">
        <v>614</v>
      </c>
      <c r="F60" s="14">
        <v>5</v>
      </c>
      <c r="G60" s="34" t="s">
        <v>1537</v>
      </c>
      <c r="H60" s="142" t="str">
        <f>HYPERLINK(Таблица2[[#This Row],[Столбец1]],"видео")</f>
        <v>видео</v>
      </c>
      <c r="I60" s="290" t="s">
        <v>1192</v>
      </c>
      <c r="J60" s="141" t="str">
        <f t="shared" si="1"/>
        <v>фото</v>
      </c>
      <c r="K60" s="63" t="s">
        <v>112</v>
      </c>
      <c r="L60" s="188">
        <v>12</v>
      </c>
      <c r="M60" s="209">
        <v>0.03</v>
      </c>
      <c r="N60" s="265"/>
      <c r="O60" s="341">
        <v>4.8</v>
      </c>
      <c r="P60" s="12">
        <v>3500</v>
      </c>
      <c r="Q60" s="49">
        <f>'Бытовая пиротехника MAXSEM'!$P60*(1-дымы)</f>
        <v>3500</v>
      </c>
      <c r="R60" s="49">
        <f t="shared" si="2"/>
        <v>17500</v>
      </c>
      <c r="S60" s="151">
        <f t="shared" si="3"/>
        <v>0</v>
      </c>
      <c r="T60" s="155">
        <f t="shared" si="6"/>
        <v>0</v>
      </c>
      <c r="U60" s="161">
        <f t="shared" si="7"/>
        <v>0</v>
      </c>
    </row>
    <row r="61" spans="1:21" x14ac:dyDescent="0.25">
      <c r="A61" s="44"/>
      <c r="B61" s="72">
        <v>22</v>
      </c>
      <c r="C61" s="241"/>
      <c r="D61" s="64" t="s">
        <v>599</v>
      </c>
      <c r="E61" s="5" t="s">
        <v>615</v>
      </c>
      <c r="F61" s="14">
        <v>5</v>
      </c>
      <c r="G61" s="34" t="s">
        <v>1535</v>
      </c>
      <c r="H61" s="142" t="str">
        <f>HYPERLINK(Таблица2[[#This Row],[Столбец1]],"видео")</f>
        <v>видео</v>
      </c>
      <c r="I61" s="290" t="s">
        <v>1193</v>
      </c>
      <c r="J61" s="141" t="str">
        <f t="shared" si="1"/>
        <v>фото</v>
      </c>
      <c r="K61" s="63" t="s">
        <v>112</v>
      </c>
      <c r="L61" s="188">
        <v>12</v>
      </c>
      <c r="M61" s="209">
        <v>0.03</v>
      </c>
      <c r="N61" s="265"/>
      <c r="O61" s="341">
        <v>4.8</v>
      </c>
      <c r="P61" s="12">
        <v>3500</v>
      </c>
      <c r="Q61" s="49">
        <f>'Бытовая пиротехника MAXSEM'!$P61*(1-дымы)</f>
        <v>3500</v>
      </c>
      <c r="R61" s="49">
        <f t="shared" si="2"/>
        <v>17500</v>
      </c>
      <c r="S61" s="151">
        <f t="shared" si="3"/>
        <v>0</v>
      </c>
      <c r="T61" s="155">
        <f t="shared" si="6"/>
        <v>0</v>
      </c>
      <c r="U61" s="161">
        <f t="shared" si="7"/>
        <v>0</v>
      </c>
    </row>
    <row r="62" spans="1:21" x14ac:dyDescent="0.25">
      <c r="A62" s="44"/>
      <c r="B62" s="72">
        <v>23</v>
      </c>
      <c r="C62" s="241"/>
      <c r="D62" s="4" t="s">
        <v>535</v>
      </c>
      <c r="E62" s="5" t="s">
        <v>616</v>
      </c>
      <c r="F62" s="14">
        <v>5</v>
      </c>
      <c r="G62" s="34" t="s">
        <v>1534</v>
      </c>
      <c r="H62" s="142" t="str">
        <f>HYPERLINK(Таблица2[[#This Row],[Столбец1]],"видео")</f>
        <v>видео</v>
      </c>
      <c r="I62" s="290" t="s">
        <v>1194</v>
      </c>
      <c r="J62" s="141" t="str">
        <f t="shared" si="1"/>
        <v>фото</v>
      </c>
      <c r="K62" s="63" t="s">
        <v>112</v>
      </c>
      <c r="L62" s="188">
        <v>12</v>
      </c>
      <c r="M62" s="209">
        <v>0.03</v>
      </c>
      <c r="N62" s="265"/>
      <c r="O62" s="341">
        <v>1</v>
      </c>
      <c r="P62" s="12">
        <v>3500</v>
      </c>
      <c r="Q62" s="49">
        <f>'Бытовая пиротехника MAXSEM'!$P62*(1-дымы)</f>
        <v>3500</v>
      </c>
      <c r="R62" s="49">
        <f t="shared" si="2"/>
        <v>17500</v>
      </c>
      <c r="S62" s="151">
        <f t="shared" si="3"/>
        <v>0</v>
      </c>
      <c r="T62" s="155">
        <f t="shared" si="6"/>
        <v>0</v>
      </c>
      <c r="U62" s="161">
        <f t="shared" si="7"/>
        <v>0</v>
      </c>
    </row>
    <row r="63" spans="1:21" x14ac:dyDescent="0.25">
      <c r="A63" s="44"/>
      <c r="B63" s="72">
        <v>24</v>
      </c>
      <c r="C63" s="241"/>
      <c r="D63" s="4" t="s">
        <v>536</v>
      </c>
      <c r="E63" s="5" t="s">
        <v>617</v>
      </c>
      <c r="F63" s="14">
        <v>5</v>
      </c>
      <c r="G63" s="34" t="s">
        <v>878</v>
      </c>
      <c r="H63" s="142"/>
      <c r="I63" s="290" t="s">
        <v>1195</v>
      </c>
      <c r="J63" s="141" t="str">
        <f t="shared" si="1"/>
        <v>фото</v>
      </c>
      <c r="K63" s="63" t="s">
        <v>112</v>
      </c>
      <c r="L63" s="188">
        <v>12</v>
      </c>
      <c r="M63" s="209">
        <v>0.03</v>
      </c>
      <c r="N63" s="265"/>
      <c r="O63" s="341"/>
      <c r="P63" s="12">
        <v>3500</v>
      </c>
      <c r="Q63" s="49">
        <f>'Бытовая пиротехника MAXSEM'!$P63*(1-дымы)</f>
        <v>3500</v>
      </c>
      <c r="R63" s="49">
        <f t="shared" si="2"/>
        <v>17500</v>
      </c>
      <c r="S63" s="151">
        <f t="shared" si="3"/>
        <v>0</v>
      </c>
      <c r="T63" s="155">
        <f t="shared" si="6"/>
        <v>0</v>
      </c>
      <c r="U63" s="161">
        <f t="shared" si="7"/>
        <v>0</v>
      </c>
    </row>
    <row r="64" spans="1:21" x14ac:dyDescent="0.25">
      <c r="A64" s="44"/>
      <c r="B64" s="72">
        <v>25</v>
      </c>
      <c r="C64" s="241"/>
      <c r="D64" s="4" t="s">
        <v>537</v>
      </c>
      <c r="E64" s="5" t="s">
        <v>618</v>
      </c>
      <c r="F64" s="14">
        <v>5</v>
      </c>
      <c r="G64" s="34" t="s">
        <v>878</v>
      </c>
      <c r="H64" s="142"/>
      <c r="I64" s="290" t="s">
        <v>1196</v>
      </c>
      <c r="J64" s="141" t="str">
        <f t="shared" si="1"/>
        <v>фото</v>
      </c>
      <c r="K64" s="63" t="s">
        <v>112</v>
      </c>
      <c r="L64" s="188">
        <v>12</v>
      </c>
      <c r="M64" s="209">
        <v>0.03</v>
      </c>
      <c r="N64" s="265"/>
      <c r="O64" s="341">
        <v>4.8</v>
      </c>
      <c r="P64" s="12">
        <v>3500</v>
      </c>
      <c r="Q64" s="49">
        <f>'Бытовая пиротехника MAXSEM'!$P64*(1-дымы)</f>
        <v>3500</v>
      </c>
      <c r="R64" s="49">
        <f t="shared" si="2"/>
        <v>17500</v>
      </c>
      <c r="S64" s="151">
        <f t="shared" si="3"/>
        <v>0</v>
      </c>
      <c r="T64" s="155">
        <f t="shared" si="6"/>
        <v>0</v>
      </c>
      <c r="U64" s="161">
        <f t="shared" si="7"/>
        <v>0</v>
      </c>
    </row>
    <row r="65" spans="1:21" x14ac:dyDescent="0.25">
      <c r="A65" s="44"/>
      <c r="B65" s="72">
        <v>26</v>
      </c>
      <c r="C65" s="241"/>
      <c r="D65" s="4" t="s">
        <v>538</v>
      </c>
      <c r="E65" s="5" t="s">
        <v>643</v>
      </c>
      <c r="F65" s="14">
        <v>5</v>
      </c>
      <c r="G65" s="34" t="s">
        <v>1533</v>
      </c>
      <c r="H65" s="142" t="str">
        <f>HYPERLINK(Таблица2[[#This Row],[Столбец1]],"видео")</f>
        <v>видео</v>
      </c>
      <c r="I65" s="290" t="s">
        <v>1197</v>
      </c>
      <c r="J65" s="141" t="str">
        <f t="shared" si="1"/>
        <v>фото</v>
      </c>
      <c r="K65" s="63" t="s">
        <v>112</v>
      </c>
      <c r="L65" s="188">
        <v>12</v>
      </c>
      <c r="M65" s="209">
        <v>0.03</v>
      </c>
      <c r="N65" s="265"/>
      <c r="O65" s="341">
        <v>6</v>
      </c>
      <c r="P65" s="12">
        <v>3500</v>
      </c>
      <c r="Q65" s="49">
        <f>'Бытовая пиротехника MAXSEM'!$P65*(1-дымы)</f>
        <v>3500</v>
      </c>
      <c r="R65" s="49">
        <f t="shared" si="2"/>
        <v>17500</v>
      </c>
      <c r="S65" s="151">
        <f t="shared" si="3"/>
        <v>0</v>
      </c>
      <c r="T65" s="155">
        <f t="shared" si="6"/>
        <v>0</v>
      </c>
      <c r="U65" s="161">
        <f t="shared" si="7"/>
        <v>0</v>
      </c>
    </row>
    <row r="66" spans="1:21" x14ac:dyDescent="0.25">
      <c r="A66" s="44"/>
      <c r="B66" s="72">
        <v>27</v>
      </c>
      <c r="C66" s="241"/>
      <c r="D66" s="4" t="s">
        <v>539</v>
      </c>
      <c r="E66" s="5" t="s">
        <v>619</v>
      </c>
      <c r="F66" s="14">
        <v>5</v>
      </c>
      <c r="G66" s="34" t="s">
        <v>1532</v>
      </c>
      <c r="H66" s="142" t="str">
        <f>HYPERLINK(Таблица2[[#This Row],[Столбец1]],"видео")</f>
        <v>видео</v>
      </c>
      <c r="I66" s="290" t="s">
        <v>1198</v>
      </c>
      <c r="J66" s="141" t="str">
        <f t="shared" si="1"/>
        <v>фото</v>
      </c>
      <c r="K66" s="63" t="s">
        <v>112</v>
      </c>
      <c r="L66" s="188">
        <v>12</v>
      </c>
      <c r="M66" s="209">
        <v>0.03</v>
      </c>
      <c r="N66" s="265"/>
      <c r="O66" s="341">
        <v>9.8000000000000007</v>
      </c>
      <c r="P66" s="12">
        <v>3500</v>
      </c>
      <c r="Q66" s="49">
        <f>'Бытовая пиротехника MAXSEM'!$P66*(1-дымы)</f>
        <v>3500</v>
      </c>
      <c r="R66" s="49">
        <f t="shared" si="2"/>
        <v>17500</v>
      </c>
      <c r="S66" s="151">
        <f t="shared" si="3"/>
        <v>0</v>
      </c>
      <c r="T66" s="155">
        <f t="shared" si="6"/>
        <v>0</v>
      </c>
      <c r="U66" s="161">
        <f t="shared" si="7"/>
        <v>0</v>
      </c>
    </row>
    <row r="67" spans="1:21" x14ac:dyDescent="0.25">
      <c r="A67" s="44"/>
      <c r="B67" s="72">
        <v>28</v>
      </c>
      <c r="C67" s="241"/>
      <c r="D67" s="4" t="s">
        <v>540</v>
      </c>
      <c r="E67" s="5" t="s">
        <v>620</v>
      </c>
      <c r="F67" s="14">
        <v>5</v>
      </c>
      <c r="G67" s="34" t="s">
        <v>1536</v>
      </c>
      <c r="H67" s="142" t="str">
        <f>HYPERLINK(Таблица2[[#This Row],[Столбец1]],"видео")</f>
        <v>видео</v>
      </c>
      <c r="I67" s="290" t="s">
        <v>1199</v>
      </c>
      <c r="J67" s="141" t="str">
        <f t="shared" si="1"/>
        <v>фото</v>
      </c>
      <c r="K67" s="63" t="s">
        <v>112</v>
      </c>
      <c r="L67" s="188">
        <v>12</v>
      </c>
      <c r="M67" s="209">
        <v>0.03</v>
      </c>
      <c r="N67" s="265"/>
      <c r="O67" s="341">
        <v>9.6</v>
      </c>
      <c r="P67" s="12">
        <v>3500</v>
      </c>
      <c r="Q67" s="49">
        <f>'Бытовая пиротехника MAXSEM'!$P67*(1-дымы)</f>
        <v>3500</v>
      </c>
      <c r="R67" s="49">
        <f t="shared" si="2"/>
        <v>17500</v>
      </c>
      <c r="S67" s="151">
        <f t="shared" si="3"/>
        <v>0</v>
      </c>
      <c r="T67" s="155">
        <f t="shared" si="6"/>
        <v>0</v>
      </c>
      <c r="U67" s="161">
        <f t="shared" si="7"/>
        <v>0</v>
      </c>
    </row>
    <row r="68" spans="1:21" x14ac:dyDescent="0.25">
      <c r="A68" s="44"/>
      <c r="B68" s="72">
        <v>29</v>
      </c>
      <c r="C68" s="1"/>
      <c r="D68" s="8" t="s">
        <v>113</v>
      </c>
      <c r="E68" s="6" t="s">
        <v>621</v>
      </c>
      <c r="F68" s="19">
        <v>10</v>
      </c>
      <c r="G68" s="276" t="s">
        <v>1480</v>
      </c>
      <c r="H68" s="142" t="str">
        <f>HYPERLINK(Таблица2[[#This Row],[Столбец1]],"видео")</f>
        <v>видео</v>
      </c>
      <c r="I68" s="287" t="s">
        <v>1200</v>
      </c>
      <c r="J68" s="142" t="str">
        <f t="shared" si="1"/>
        <v>фото</v>
      </c>
      <c r="K68" s="20" t="s">
        <v>114</v>
      </c>
      <c r="L68" s="184">
        <v>5.83</v>
      </c>
      <c r="M68" s="205">
        <v>1.4999999999999999E-2</v>
      </c>
      <c r="N68" s="265"/>
      <c r="O68" s="341">
        <v>1.3</v>
      </c>
      <c r="P68" s="12">
        <v>1220</v>
      </c>
      <c r="Q68" s="49">
        <f>'Бытовая пиротехника MAXSEM'!$P68*(1-дымы)</f>
        <v>1220</v>
      </c>
      <c r="R68" s="49">
        <f t="shared" si="2"/>
        <v>12200</v>
      </c>
      <c r="S68" s="151">
        <f t="shared" si="3"/>
        <v>0</v>
      </c>
      <c r="T68" s="155">
        <f t="shared" si="6"/>
        <v>0</v>
      </c>
      <c r="U68" s="161">
        <f t="shared" si="7"/>
        <v>0</v>
      </c>
    </row>
    <row r="69" spans="1:21" x14ac:dyDescent="0.25">
      <c r="A69" s="44"/>
      <c r="B69" s="72">
        <v>30</v>
      </c>
      <c r="C69" s="1"/>
      <c r="D69" s="8" t="s">
        <v>115</v>
      </c>
      <c r="E69" s="6" t="s">
        <v>622</v>
      </c>
      <c r="F69" s="19">
        <v>10</v>
      </c>
      <c r="G69" s="276" t="s">
        <v>1485</v>
      </c>
      <c r="H69" s="142" t="str">
        <f>HYPERLINK(Таблица2[[#This Row],[Столбец1]],"видео")</f>
        <v>видео</v>
      </c>
      <c r="I69" s="287" t="s">
        <v>1201</v>
      </c>
      <c r="J69" s="142" t="str">
        <f t="shared" si="1"/>
        <v>фото</v>
      </c>
      <c r="K69" s="20" t="s">
        <v>114</v>
      </c>
      <c r="L69" s="184">
        <v>5.83</v>
      </c>
      <c r="M69" s="205">
        <v>1.4999999999999999E-2</v>
      </c>
      <c r="N69" s="265"/>
      <c r="O69" s="341">
        <v>11.3</v>
      </c>
      <c r="P69" s="12">
        <v>1220</v>
      </c>
      <c r="Q69" s="49">
        <f>'Бытовая пиротехника MAXSEM'!$P69*(1-дымы)</f>
        <v>1220</v>
      </c>
      <c r="R69" s="49">
        <f t="shared" si="2"/>
        <v>12200</v>
      </c>
      <c r="S69" s="151">
        <f t="shared" si="3"/>
        <v>0</v>
      </c>
      <c r="T69" s="155">
        <f t="shared" si="6"/>
        <v>0</v>
      </c>
      <c r="U69" s="161">
        <f t="shared" si="7"/>
        <v>0</v>
      </c>
    </row>
    <row r="70" spans="1:21" x14ac:dyDescent="0.25">
      <c r="A70" s="44"/>
      <c r="B70" s="72">
        <v>31</v>
      </c>
      <c r="C70" s="1"/>
      <c r="D70" s="8" t="s">
        <v>116</v>
      </c>
      <c r="E70" s="6" t="s">
        <v>623</v>
      </c>
      <c r="F70" s="19">
        <v>10</v>
      </c>
      <c r="G70" s="276" t="s">
        <v>1477</v>
      </c>
      <c r="H70" s="142" t="str">
        <f>HYPERLINK(Таблица2[[#This Row],[Столбец1]],"видео")</f>
        <v>видео</v>
      </c>
      <c r="I70" s="287" t="s">
        <v>1202</v>
      </c>
      <c r="J70" s="142" t="str">
        <f t="shared" ref="J70:J133" si="8">HYPERLINK(I70,"фото")</f>
        <v>фото</v>
      </c>
      <c r="K70" s="20" t="s">
        <v>114</v>
      </c>
      <c r="L70" s="184">
        <v>5.83</v>
      </c>
      <c r="M70" s="205">
        <v>1.4999999999999999E-2</v>
      </c>
      <c r="N70" s="265"/>
      <c r="O70" s="341">
        <v>1</v>
      </c>
      <c r="P70" s="12">
        <v>1220</v>
      </c>
      <c r="Q70" s="49">
        <f>'Бытовая пиротехника MAXSEM'!$P70*(1-дымы)</f>
        <v>1220</v>
      </c>
      <c r="R70" s="49">
        <f t="shared" si="2"/>
        <v>12200</v>
      </c>
      <c r="S70" s="151">
        <f t="shared" si="3"/>
        <v>0</v>
      </c>
      <c r="T70" s="155">
        <f t="shared" si="6"/>
        <v>0</v>
      </c>
      <c r="U70" s="161">
        <f t="shared" si="7"/>
        <v>0</v>
      </c>
    </row>
    <row r="71" spans="1:21" x14ac:dyDescent="0.25">
      <c r="A71" s="44"/>
      <c r="B71" s="72">
        <v>32</v>
      </c>
      <c r="C71" s="1"/>
      <c r="D71" s="8" t="s">
        <v>117</v>
      </c>
      <c r="E71" s="6" t="s">
        <v>624</v>
      </c>
      <c r="F71" s="19">
        <v>10</v>
      </c>
      <c r="G71" s="276" t="s">
        <v>1484</v>
      </c>
      <c r="H71" s="142" t="str">
        <f>HYPERLINK(Таблица2[[#This Row],[Столбец1]],"видео")</f>
        <v>видео</v>
      </c>
      <c r="I71" s="287" t="s">
        <v>1203</v>
      </c>
      <c r="J71" s="142" t="str">
        <f t="shared" si="8"/>
        <v>фото</v>
      </c>
      <c r="K71" s="20" t="s">
        <v>114</v>
      </c>
      <c r="L71" s="184">
        <v>5.83</v>
      </c>
      <c r="M71" s="205">
        <v>1.4999999999999999E-2</v>
      </c>
      <c r="N71" s="265"/>
      <c r="O71" s="341">
        <v>1</v>
      </c>
      <c r="P71" s="12">
        <v>1220</v>
      </c>
      <c r="Q71" s="49">
        <f>'Бытовая пиротехника MAXSEM'!$P71*(1-дымы)</f>
        <v>1220</v>
      </c>
      <c r="R71" s="49">
        <f t="shared" ref="R71:R134" si="9">Q71*F71</f>
        <v>12200</v>
      </c>
      <c r="S71" s="151">
        <f t="shared" ref="S71:S134" si="10">R71*N71</f>
        <v>0</v>
      </c>
      <c r="T71" s="155">
        <f t="shared" si="6"/>
        <v>0</v>
      </c>
      <c r="U71" s="161">
        <f t="shared" si="7"/>
        <v>0</v>
      </c>
    </row>
    <row r="72" spans="1:21" x14ac:dyDescent="0.25">
      <c r="A72" s="44"/>
      <c r="B72" s="72">
        <v>33</v>
      </c>
      <c r="C72" s="1"/>
      <c r="D72" s="8" t="s">
        <v>118</v>
      </c>
      <c r="E72" s="6" t="s">
        <v>625</v>
      </c>
      <c r="F72" s="19">
        <v>10</v>
      </c>
      <c r="G72" s="276" t="s">
        <v>1482</v>
      </c>
      <c r="H72" s="142" t="str">
        <f>HYPERLINK(Таблица2[[#This Row],[Столбец1]],"видео")</f>
        <v>видео</v>
      </c>
      <c r="I72" s="287" t="s">
        <v>1204</v>
      </c>
      <c r="J72" s="142" t="str">
        <f t="shared" si="8"/>
        <v>фото</v>
      </c>
      <c r="K72" s="20" t="s">
        <v>114</v>
      </c>
      <c r="L72" s="184">
        <v>5.83</v>
      </c>
      <c r="M72" s="205">
        <v>1.4999999999999999E-2</v>
      </c>
      <c r="N72" s="265"/>
      <c r="O72" s="341">
        <v>1</v>
      </c>
      <c r="P72" s="12">
        <v>1220</v>
      </c>
      <c r="Q72" s="49">
        <f>'Бытовая пиротехника MAXSEM'!$P72*(1-дымы)</f>
        <v>1220</v>
      </c>
      <c r="R72" s="49">
        <f t="shared" si="9"/>
        <v>12200</v>
      </c>
      <c r="S72" s="151">
        <f t="shared" si="10"/>
        <v>0</v>
      </c>
      <c r="T72" s="155">
        <f t="shared" si="6"/>
        <v>0</v>
      </c>
      <c r="U72" s="161">
        <f t="shared" si="7"/>
        <v>0</v>
      </c>
    </row>
    <row r="73" spans="1:21" x14ac:dyDescent="0.25">
      <c r="A73" s="44"/>
      <c r="B73" s="72">
        <v>34</v>
      </c>
      <c r="C73" s="241"/>
      <c r="D73" s="4" t="s">
        <v>542</v>
      </c>
      <c r="E73" s="6" t="s">
        <v>626</v>
      </c>
      <c r="F73" s="14">
        <v>10</v>
      </c>
      <c r="G73" s="34" t="s">
        <v>1482</v>
      </c>
      <c r="H73" s="142" t="str">
        <f>HYPERLINK(Таблица2[[#This Row],[Столбец1]],"видео")</f>
        <v>видео</v>
      </c>
      <c r="I73" s="290" t="s">
        <v>1205</v>
      </c>
      <c r="J73" s="141" t="str">
        <f t="shared" si="8"/>
        <v>фото</v>
      </c>
      <c r="K73" s="20" t="s">
        <v>114</v>
      </c>
      <c r="L73" s="184">
        <v>5.83</v>
      </c>
      <c r="M73" s="205">
        <v>1.4999999999999999E-2</v>
      </c>
      <c r="N73" s="265"/>
      <c r="O73" s="341"/>
      <c r="P73" s="146">
        <v>1220</v>
      </c>
      <c r="Q73" s="49">
        <f>'Бытовая пиротехника MAXSEM'!$P73*(1-дымы)</f>
        <v>1220</v>
      </c>
      <c r="R73" s="49">
        <f t="shared" si="9"/>
        <v>12200</v>
      </c>
      <c r="S73" s="151">
        <f t="shared" si="10"/>
        <v>0</v>
      </c>
      <c r="T73" s="155">
        <f t="shared" si="6"/>
        <v>0</v>
      </c>
      <c r="U73" s="161">
        <f t="shared" si="7"/>
        <v>0</v>
      </c>
    </row>
    <row r="74" spans="1:21" x14ac:dyDescent="0.25">
      <c r="A74" s="44"/>
      <c r="B74" s="72">
        <v>35</v>
      </c>
      <c r="C74" s="241"/>
      <c r="D74" s="4" t="s">
        <v>543</v>
      </c>
      <c r="E74" s="6" t="s">
        <v>627</v>
      </c>
      <c r="F74" s="14">
        <v>10</v>
      </c>
      <c r="G74" s="34" t="s">
        <v>1478</v>
      </c>
      <c r="H74" s="142" t="str">
        <f>HYPERLINK(Таблица2[[#This Row],[Столбец1]],"видео")</f>
        <v>видео</v>
      </c>
      <c r="I74" s="290" t="s">
        <v>1206</v>
      </c>
      <c r="J74" s="141" t="str">
        <f t="shared" si="8"/>
        <v>фото</v>
      </c>
      <c r="K74" s="20" t="s">
        <v>114</v>
      </c>
      <c r="L74" s="184">
        <v>5.83</v>
      </c>
      <c r="M74" s="205">
        <v>1.4999999999999999E-2</v>
      </c>
      <c r="N74" s="265"/>
      <c r="O74" s="341">
        <v>3.8</v>
      </c>
      <c r="P74" s="146">
        <v>1220</v>
      </c>
      <c r="Q74" s="49">
        <f>'Бытовая пиротехника MAXSEM'!$P74*(1-дымы)</f>
        <v>1220</v>
      </c>
      <c r="R74" s="49">
        <f t="shared" si="9"/>
        <v>12200</v>
      </c>
      <c r="S74" s="151">
        <f t="shared" si="10"/>
        <v>0</v>
      </c>
      <c r="T74" s="155">
        <f t="shared" si="6"/>
        <v>0</v>
      </c>
      <c r="U74" s="161">
        <f t="shared" si="7"/>
        <v>0</v>
      </c>
    </row>
    <row r="75" spans="1:21" x14ac:dyDescent="0.25">
      <c r="A75" s="44"/>
      <c r="B75" s="72">
        <v>36</v>
      </c>
      <c r="C75" s="241"/>
      <c r="D75" s="4" t="s">
        <v>544</v>
      </c>
      <c r="E75" s="6" t="s">
        <v>628</v>
      </c>
      <c r="F75" s="14">
        <v>10</v>
      </c>
      <c r="G75" s="34" t="s">
        <v>878</v>
      </c>
      <c r="H75" s="142"/>
      <c r="I75" s="290" t="s">
        <v>1207</v>
      </c>
      <c r="J75" s="141" t="str">
        <f t="shared" si="8"/>
        <v>фото</v>
      </c>
      <c r="K75" s="20" t="s">
        <v>114</v>
      </c>
      <c r="L75" s="184">
        <v>5.83</v>
      </c>
      <c r="M75" s="205">
        <v>1.4999999999999999E-2</v>
      </c>
      <c r="N75" s="265"/>
      <c r="O75" s="341">
        <v>1.8</v>
      </c>
      <c r="P75" s="146">
        <v>1220</v>
      </c>
      <c r="Q75" s="49">
        <f>'Бытовая пиротехника MAXSEM'!$P75*(1-дымы)</f>
        <v>1220</v>
      </c>
      <c r="R75" s="49">
        <f t="shared" si="9"/>
        <v>12200</v>
      </c>
      <c r="S75" s="151">
        <f t="shared" si="10"/>
        <v>0</v>
      </c>
      <c r="T75" s="155">
        <f t="shared" si="6"/>
        <v>0</v>
      </c>
      <c r="U75" s="161">
        <f t="shared" si="7"/>
        <v>0</v>
      </c>
    </row>
    <row r="76" spans="1:21" x14ac:dyDescent="0.25">
      <c r="A76" s="46" t="s">
        <v>541</v>
      </c>
      <c r="B76" s="72">
        <v>37</v>
      </c>
      <c r="C76" s="241"/>
      <c r="D76" s="4" t="s">
        <v>545</v>
      </c>
      <c r="E76" s="6" t="s">
        <v>642</v>
      </c>
      <c r="F76" s="14">
        <v>10</v>
      </c>
      <c r="G76" s="34" t="s">
        <v>1481</v>
      </c>
      <c r="H76" s="142" t="str">
        <f>HYPERLINK(Таблица2[[#This Row],[Столбец1]],"видео")</f>
        <v>видео</v>
      </c>
      <c r="I76" s="290" t="s">
        <v>1208</v>
      </c>
      <c r="J76" s="141" t="str">
        <f t="shared" si="8"/>
        <v>фото</v>
      </c>
      <c r="K76" s="20" t="s">
        <v>114</v>
      </c>
      <c r="L76" s="184">
        <v>5.83</v>
      </c>
      <c r="M76" s="205">
        <v>1.4999999999999999E-2</v>
      </c>
      <c r="N76" s="265"/>
      <c r="O76" s="341"/>
      <c r="P76" s="146">
        <v>1220</v>
      </c>
      <c r="Q76" s="49">
        <f>'Бытовая пиротехника MAXSEM'!$P76*(1-дымы)</f>
        <v>1220</v>
      </c>
      <c r="R76" s="49">
        <f t="shared" si="9"/>
        <v>12200</v>
      </c>
      <c r="S76" s="151">
        <f t="shared" si="10"/>
        <v>0</v>
      </c>
      <c r="T76" s="155">
        <f t="shared" si="6"/>
        <v>0</v>
      </c>
      <c r="U76" s="161">
        <f t="shared" si="7"/>
        <v>0</v>
      </c>
    </row>
    <row r="77" spans="1:21" x14ac:dyDescent="0.25">
      <c r="A77" s="44"/>
      <c r="B77" s="72">
        <v>38</v>
      </c>
      <c r="C77" s="241"/>
      <c r="D77" s="4" t="s">
        <v>546</v>
      </c>
      <c r="E77" s="6" t="s">
        <v>629</v>
      </c>
      <c r="F77" s="14">
        <v>10</v>
      </c>
      <c r="G77" s="34" t="s">
        <v>1479</v>
      </c>
      <c r="H77" s="142" t="str">
        <f>HYPERLINK(Таблица2[[#This Row],[Столбец1]],"видео")</f>
        <v>видео</v>
      </c>
      <c r="I77" s="290" t="s">
        <v>1209</v>
      </c>
      <c r="J77" s="141" t="str">
        <f t="shared" si="8"/>
        <v>фото</v>
      </c>
      <c r="K77" s="20" t="s">
        <v>114</v>
      </c>
      <c r="L77" s="184">
        <v>6</v>
      </c>
      <c r="M77" s="205">
        <v>1.4999999999999999E-2</v>
      </c>
      <c r="N77" s="265"/>
      <c r="O77" s="341">
        <v>3.1</v>
      </c>
      <c r="P77" s="146">
        <v>1220</v>
      </c>
      <c r="Q77" s="49">
        <f>'Бытовая пиротехника MAXSEM'!$P77*(1-дымы)</f>
        <v>1220</v>
      </c>
      <c r="R77" s="49">
        <f t="shared" si="9"/>
        <v>12200</v>
      </c>
      <c r="S77" s="151">
        <f t="shared" si="10"/>
        <v>0</v>
      </c>
      <c r="T77" s="155">
        <f t="shared" si="6"/>
        <v>0</v>
      </c>
      <c r="U77" s="161">
        <f t="shared" si="7"/>
        <v>0</v>
      </c>
    </row>
    <row r="78" spans="1:21" x14ac:dyDescent="0.25">
      <c r="A78" s="44"/>
      <c r="B78" s="72">
        <v>39</v>
      </c>
      <c r="C78" s="241"/>
      <c r="D78" s="4" t="s">
        <v>547</v>
      </c>
      <c r="E78" s="6" t="s">
        <v>630</v>
      </c>
      <c r="F78" s="14">
        <v>10</v>
      </c>
      <c r="G78" s="34" t="s">
        <v>1483</v>
      </c>
      <c r="H78" s="142" t="str">
        <f>HYPERLINK(Таблица2[[#This Row],[Столбец1]],"видео")</f>
        <v>видео</v>
      </c>
      <c r="I78" s="290" t="s">
        <v>1210</v>
      </c>
      <c r="J78" s="141" t="str">
        <f t="shared" si="8"/>
        <v>фото</v>
      </c>
      <c r="K78" s="20" t="s">
        <v>114</v>
      </c>
      <c r="L78" s="184">
        <v>5.83</v>
      </c>
      <c r="M78" s="205">
        <v>1.4999999999999999E-2</v>
      </c>
      <c r="N78" s="265"/>
      <c r="O78" s="341">
        <v>5.6</v>
      </c>
      <c r="P78" s="146">
        <v>1220</v>
      </c>
      <c r="Q78" s="49">
        <f>'Бытовая пиротехника MAXSEM'!$P78*(1-дымы)</f>
        <v>1220</v>
      </c>
      <c r="R78" s="49">
        <f t="shared" si="9"/>
        <v>12200</v>
      </c>
      <c r="S78" s="151">
        <f t="shared" si="10"/>
        <v>0</v>
      </c>
      <c r="T78" s="155">
        <f t="shared" si="6"/>
        <v>0</v>
      </c>
      <c r="U78" s="161">
        <f t="shared" si="7"/>
        <v>0</v>
      </c>
    </row>
    <row r="79" spans="1:21" x14ac:dyDescent="0.25">
      <c r="A79" s="44"/>
      <c r="B79" s="72">
        <v>40</v>
      </c>
      <c r="C79" s="1"/>
      <c r="D79" s="8" t="s">
        <v>119</v>
      </c>
      <c r="E79" s="6" t="s">
        <v>120</v>
      </c>
      <c r="F79" s="19">
        <v>25</v>
      </c>
      <c r="G79" s="276" t="s">
        <v>1552</v>
      </c>
      <c r="H79" s="142" t="str">
        <f>HYPERLINK(Таблица2[[#This Row],[Столбец1]],"видео")</f>
        <v>видео</v>
      </c>
      <c r="I79" s="287" t="s">
        <v>1211</v>
      </c>
      <c r="J79" s="142" t="str">
        <f t="shared" si="8"/>
        <v>фото</v>
      </c>
      <c r="K79" s="20" t="s">
        <v>121</v>
      </c>
      <c r="L79" s="184">
        <v>7</v>
      </c>
      <c r="M79" s="205">
        <v>0.02</v>
      </c>
      <c r="N79" s="265"/>
      <c r="O79" s="341">
        <v>4</v>
      </c>
      <c r="P79" s="12">
        <v>737</v>
      </c>
      <c r="Q79" s="49">
        <f>'Бытовая пиротехника MAXSEM'!$P79*(1-дымы)</f>
        <v>737</v>
      </c>
      <c r="R79" s="49">
        <f t="shared" si="9"/>
        <v>18425</v>
      </c>
      <c r="S79" s="151">
        <f t="shared" si="10"/>
        <v>0</v>
      </c>
      <c r="T79" s="155">
        <f t="shared" si="6"/>
        <v>0</v>
      </c>
      <c r="U79" s="161">
        <f t="shared" si="7"/>
        <v>0</v>
      </c>
    </row>
    <row r="80" spans="1:21" x14ac:dyDescent="0.25">
      <c r="A80" s="44"/>
      <c r="B80" s="72">
        <v>41</v>
      </c>
      <c r="C80" s="1"/>
      <c r="D80" s="8" t="s">
        <v>122</v>
      </c>
      <c r="E80" s="6" t="s">
        <v>123</v>
      </c>
      <c r="F80" s="19">
        <v>25</v>
      </c>
      <c r="G80" s="276" t="s">
        <v>1555</v>
      </c>
      <c r="H80" s="142" t="str">
        <f>HYPERLINK(Таблица2[[#This Row],[Столбец1]],"видео")</f>
        <v>видео</v>
      </c>
      <c r="I80" s="287" t="s">
        <v>1212</v>
      </c>
      <c r="J80" s="142" t="str">
        <f t="shared" si="8"/>
        <v>фото</v>
      </c>
      <c r="K80" s="20" t="s">
        <v>121</v>
      </c>
      <c r="L80" s="184">
        <v>9</v>
      </c>
      <c r="M80" s="205">
        <v>0.02</v>
      </c>
      <c r="N80" s="265"/>
      <c r="O80" s="341"/>
      <c r="P80" s="12">
        <v>737</v>
      </c>
      <c r="Q80" s="49">
        <f>'Бытовая пиротехника MAXSEM'!$P80*(1-дымы)</f>
        <v>737</v>
      </c>
      <c r="R80" s="49">
        <f t="shared" si="9"/>
        <v>18425</v>
      </c>
      <c r="S80" s="151">
        <f t="shared" si="10"/>
        <v>0</v>
      </c>
      <c r="T80" s="155">
        <f t="shared" si="6"/>
        <v>0</v>
      </c>
      <c r="U80" s="161">
        <f t="shared" si="7"/>
        <v>0</v>
      </c>
    </row>
    <row r="81" spans="1:21" x14ac:dyDescent="0.25">
      <c r="A81" s="44"/>
      <c r="B81" s="72">
        <v>42</v>
      </c>
      <c r="C81" s="1"/>
      <c r="D81" s="8" t="s">
        <v>124</v>
      </c>
      <c r="E81" s="6" t="s">
        <v>125</v>
      </c>
      <c r="F81" s="19">
        <v>25</v>
      </c>
      <c r="G81" s="276" t="s">
        <v>1551</v>
      </c>
      <c r="H81" s="142" t="str">
        <f>HYPERLINK(Таблица2[[#This Row],[Столбец1]],"видео")</f>
        <v>видео</v>
      </c>
      <c r="I81" s="287" t="s">
        <v>1213</v>
      </c>
      <c r="J81" s="142" t="str">
        <f t="shared" si="8"/>
        <v>фото</v>
      </c>
      <c r="K81" s="20" t="s">
        <v>121</v>
      </c>
      <c r="L81" s="184">
        <v>7</v>
      </c>
      <c r="M81" s="205">
        <v>0.02</v>
      </c>
      <c r="N81" s="265"/>
      <c r="O81" s="341">
        <v>6</v>
      </c>
      <c r="P81" s="12">
        <v>737</v>
      </c>
      <c r="Q81" s="49">
        <f>'Бытовая пиротехника MAXSEM'!$P81*(1-дымы)</f>
        <v>737</v>
      </c>
      <c r="R81" s="49">
        <f t="shared" si="9"/>
        <v>18425</v>
      </c>
      <c r="S81" s="151">
        <f t="shared" si="10"/>
        <v>0</v>
      </c>
      <c r="T81" s="155">
        <f t="shared" si="6"/>
        <v>0</v>
      </c>
      <c r="U81" s="161">
        <f t="shared" si="7"/>
        <v>0</v>
      </c>
    </row>
    <row r="82" spans="1:21" x14ac:dyDescent="0.25">
      <c r="A82" s="44"/>
      <c r="B82" s="72">
        <v>43</v>
      </c>
      <c r="C82" s="1"/>
      <c r="D82" s="8" t="s">
        <v>126</v>
      </c>
      <c r="E82" s="6" t="s">
        <v>127</v>
      </c>
      <c r="F82" s="19">
        <v>25</v>
      </c>
      <c r="G82" s="276" t="s">
        <v>1554</v>
      </c>
      <c r="H82" s="142" t="str">
        <f>HYPERLINK(Таблица2[[#This Row],[Столбец1]],"видео")</f>
        <v>видео</v>
      </c>
      <c r="I82" s="287" t="s">
        <v>1214</v>
      </c>
      <c r="J82" s="142" t="str">
        <f t="shared" si="8"/>
        <v>фото</v>
      </c>
      <c r="K82" s="20" t="s">
        <v>121</v>
      </c>
      <c r="L82" s="184">
        <v>7</v>
      </c>
      <c r="M82" s="205">
        <v>0.02</v>
      </c>
      <c r="N82" s="265"/>
      <c r="O82" s="341">
        <v>1</v>
      </c>
      <c r="P82" s="12">
        <v>737</v>
      </c>
      <c r="Q82" s="49">
        <f>'Бытовая пиротехника MAXSEM'!$P82*(1-дымы)</f>
        <v>737</v>
      </c>
      <c r="R82" s="49">
        <f t="shared" si="9"/>
        <v>18425</v>
      </c>
      <c r="S82" s="151">
        <f t="shared" si="10"/>
        <v>0</v>
      </c>
      <c r="T82" s="155">
        <f t="shared" si="6"/>
        <v>0</v>
      </c>
      <c r="U82" s="161">
        <f t="shared" si="7"/>
        <v>0</v>
      </c>
    </row>
    <row r="83" spans="1:21" ht="16.5" thickBot="1" x14ac:dyDescent="0.3">
      <c r="A83" s="44"/>
      <c r="B83" s="73">
        <v>44</v>
      </c>
      <c r="C83" s="81"/>
      <c r="D83" s="82" t="s">
        <v>128</v>
      </c>
      <c r="E83" s="83" t="s">
        <v>129</v>
      </c>
      <c r="F83" s="84">
        <v>25</v>
      </c>
      <c r="G83" s="278" t="s">
        <v>1553</v>
      </c>
      <c r="H83" s="143" t="str">
        <f>HYPERLINK(Таблица2[[#This Row],[Столбец1]],"видео")</f>
        <v>видео</v>
      </c>
      <c r="I83" s="294" t="s">
        <v>1215</v>
      </c>
      <c r="J83" s="143" t="str">
        <f t="shared" si="8"/>
        <v>фото</v>
      </c>
      <c r="K83" s="85" t="s">
        <v>121</v>
      </c>
      <c r="L83" s="189">
        <v>7</v>
      </c>
      <c r="M83" s="210">
        <v>0.02</v>
      </c>
      <c r="N83" s="266"/>
      <c r="O83" s="342"/>
      <c r="P83" s="79">
        <v>737</v>
      </c>
      <c r="Q83" s="113">
        <f>'Бытовая пиротехника MAXSEM'!$P83*(1-дымы)</f>
        <v>737</v>
      </c>
      <c r="R83" s="113">
        <f t="shared" si="9"/>
        <v>18425</v>
      </c>
      <c r="S83" s="152">
        <f t="shared" si="10"/>
        <v>0</v>
      </c>
      <c r="T83" s="159">
        <f t="shared" si="6"/>
        <v>0</v>
      </c>
      <c r="U83" s="160">
        <f t="shared" si="7"/>
        <v>0</v>
      </c>
    </row>
    <row r="84" spans="1:21" ht="16.5" thickBot="1" x14ac:dyDescent="0.3">
      <c r="A84" s="44"/>
      <c r="B84" s="86"/>
      <c r="C84" s="96" t="s">
        <v>130</v>
      </c>
      <c r="D84" s="87"/>
      <c r="E84" s="88"/>
      <c r="F84" s="86"/>
      <c r="G84" s="277" t="s">
        <v>878</v>
      </c>
      <c r="H84" s="167"/>
      <c r="I84" s="295" t="s">
        <v>878</v>
      </c>
      <c r="J84" s="167"/>
      <c r="K84" s="95"/>
      <c r="L84" s="190"/>
      <c r="M84" s="211"/>
      <c r="N84" s="91"/>
      <c r="O84" s="343"/>
      <c r="P84" s="196"/>
      <c r="Q84" s="40"/>
      <c r="R84" s="196">
        <f t="shared" si="9"/>
        <v>0</v>
      </c>
      <c r="S84" s="196">
        <f t="shared" si="10"/>
        <v>0</v>
      </c>
      <c r="T84" s="40"/>
      <c r="U84" s="40"/>
    </row>
    <row r="85" spans="1:21" x14ac:dyDescent="0.25">
      <c r="A85" s="44"/>
      <c r="B85" s="65">
        <v>1</v>
      </c>
      <c r="C85" s="110"/>
      <c r="D85" s="67" t="s">
        <v>131</v>
      </c>
      <c r="E85" s="68" t="s">
        <v>793</v>
      </c>
      <c r="F85" s="69">
        <v>50</v>
      </c>
      <c r="G85" s="275" t="s">
        <v>878</v>
      </c>
      <c r="H85" s="140"/>
      <c r="I85" s="293" t="s">
        <v>883</v>
      </c>
      <c r="J85" s="140" t="str">
        <f t="shared" si="8"/>
        <v>фото</v>
      </c>
      <c r="K85" s="70" t="s">
        <v>132</v>
      </c>
      <c r="L85" s="181">
        <v>16</v>
      </c>
      <c r="M85" s="202">
        <v>2.8000000000000001E-2</v>
      </c>
      <c r="N85" s="264"/>
      <c r="O85" s="340">
        <v>0.19700000000000001</v>
      </c>
      <c r="P85" s="71">
        <v>225.5</v>
      </c>
      <c r="Q85" s="120">
        <f>'Бытовая пиротехника MAXSEM'!$P85*(1-процент)</f>
        <v>225.5</v>
      </c>
      <c r="R85" s="120">
        <f t="shared" si="9"/>
        <v>11275</v>
      </c>
      <c r="S85" s="174">
        <f t="shared" si="10"/>
        <v>0</v>
      </c>
      <c r="T85" s="157">
        <f>N85*L85</f>
        <v>0</v>
      </c>
      <c r="U85" s="158">
        <f>N85*M85</f>
        <v>0</v>
      </c>
    </row>
    <row r="86" spans="1:21" x14ac:dyDescent="0.25">
      <c r="A86" s="44"/>
      <c r="B86" s="72">
        <v>2</v>
      </c>
      <c r="C86" s="30"/>
      <c r="D86" s="4" t="s">
        <v>133</v>
      </c>
      <c r="E86" s="5" t="s">
        <v>794</v>
      </c>
      <c r="F86" s="14">
        <v>120</v>
      </c>
      <c r="G86" s="34" t="s">
        <v>878</v>
      </c>
      <c r="H86" s="142"/>
      <c r="I86" s="287" t="s">
        <v>1216</v>
      </c>
      <c r="J86" s="142" t="str">
        <f t="shared" si="8"/>
        <v>фото</v>
      </c>
      <c r="K86" s="15" t="s">
        <v>134</v>
      </c>
      <c r="L86" s="183">
        <v>23</v>
      </c>
      <c r="M86" s="204">
        <v>0.04</v>
      </c>
      <c r="N86" s="265"/>
      <c r="O86" s="341"/>
      <c r="P86" s="12">
        <v>162.80000000000001</v>
      </c>
      <c r="Q86" s="49">
        <f>'Бытовая пиротехника MAXSEM'!$P86*(1-процент)</f>
        <v>162.80000000000001</v>
      </c>
      <c r="R86" s="49">
        <f t="shared" si="9"/>
        <v>19536</v>
      </c>
      <c r="S86" s="173">
        <f t="shared" si="10"/>
        <v>0</v>
      </c>
      <c r="T86" s="155">
        <f>N86*L86</f>
        <v>0</v>
      </c>
      <c r="U86" s="161">
        <f>N86*M86</f>
        <v>0</v>
      </c>
    </row>
    <row r="87" spans="1:21" x14ac:dyDescent="0.25">
      <c r="A87" s="44"/>
      <c r="B87" s="72">
        <v>3</v>
      </c>
      <c r="C87" s="31"/>
      <c r="D87" s="4" t="s">
        <v>86</v>
      </c>
      <c r="E87" s="5" t="s">
        <v>795</v>
      </c>
      <c r="F87" s="14">
        <v>36</v>
      </c>
      <c r="G87" s="34" t="s">
        <v>1390</v>
      </c>
      <c r="H87" s="142" t="str">
        <f>HYPERLINK(Таблица2[[#This Row],[Столбец1]],"видео")</f>
        <v>видео</v>
      </c>
      <c r="I87" s="287" t="s">
        <v>1174</v>
      </c>
      <c r="J87" s="142" t="str">
        <f t="shared" si="8"/>
        <v>фото</v>
      </c>
      <c r="K87" s="15" t="s">
        <v>87</v>
      </c>
      <c r="L87" s="183">
        <v>10.47</v>
      </c>
      <c r="M87" s="204">
        <v>6.2E-2</v>
      </c>
      <c r="N87" s="265"/>
      <c r="O87" s="341">
        <v>2</v>
      </c>
      <c r="P87" s="12">
        <v>413.6</v>
      </c>
      <c r="Q87" s="49">
        <f>'Бытовая пиротехника MAXSEM'!$P87*(1-процент)</f>
        <v>413.6</v>
      </c>
      <c r="R87" s="49">
        <f t="shared" si="9"/>
        <v>14889.6</v>
      </c>
      <c r="S87" s="173">
        <f t="shared" si="10"/>
        <v>0</v>
      </c>
      <c r="T87" s="155">
        <f>N87*L87</f>
        <v>0</v>
      </c>
      <c r="U87" s="161">
        <f>N87*M87</f>
        <v>0</v>
      </c>
    </row>
    <row r="88" spans="1:21" ht="16.5" thickBot="1" x14ac:dyDescent="0.3">
      <c r="A88" s="44"/>
      <c r="B88" s="73">
        <v>4</v>
      </c>
      <c r="C88" s="112" t="s">
        <v>49</v>
      </c>
      <c r="D88" s="75" t="s">
        <v>766</v>
      </c>
      <c r="E88" s="76" t="s">
        <v>796</v>
      </c>
      <c r="F88" s="77"/>
      <c r="G88" s="123" t="s">
        <v>878</v>
      </c>
      <c r="H88" s="143"/>
      <c r="I88" s="296" t="s">
        <v>1175</v>
      </c>
      <c r="J88" s="144" t="str">
        <f t="shared" si="8"/>
        <v>фото</v>
      </c>
      <c r="K88" s="78"/>
      <c r="L88" s="186"/>
      <c r="M88" s="207"/>
      <c r="N88" s="266"/>
      <c r="O88" s="342"/>
      <c r="P88" s="242"/>
      <c r="Q88" s="113">
        <f>'Бытовая пиротехника MAXSEM'!$P88*(1-процент)</f>
        <v>0</v>
      </c>
      <c r="R88" s="113">
        <f t="shared" si="9"/>
        <v>0</v>
      </c>
      <c r="S88" s="175">
        <f t="shared" si="10"/>
        <v>0</v>
      </c>
      <c r="T88" s="115">
        <f>N88*L88</f>
        <v>0</v>
      </c>
      <c r="U88" s="255">
        <f>N88*M88</f>
        <v>0</v>
      </c>
    </row>
    <row r="89" spans="1:21" ht="16.5" thickBot="1" x14ac:dyDescent="0.3">
      <c r="A89" s="44"/>
      <c r="B89" s="86"/>
      <c r="C89" s="96" t="s">
        <v>135</v>
      </c>
      <c r="D89" s="87"/>
      <c r="E89" s="88"/>
      <c r="F89" s="89"/>
      <c r="G89" s="277" t="s">
        <v>878</v>
      </c>
      <c r="H89" s="327"/>
      <c r="I89" s="292" t="s">
        <v>878</v>
      </c>
      <c r="J89" s="167"/>
      <c r="K89" s="90"/>
      <c r="L89" s="187"/>
      <c r="M89" s="208"/>
      <c r="N89" s="91"/>
      <c r="O89" s="343"/>
      <c r="P89" s="92"/>
      <c r="Q89" s="93"/>
      <c r="R89" s="93">
        <f t="shared" si="9"/>
        <v>0</v>
      </c>
      <c r="S89" s="196">
        <f t="shared" si="10"/>
        <v>0</v>
      </c>
      <c r="T89" s="40"/>
      <c r="U89" s="40"/>
    </row>
    <row r="90" spans="1:21" x14ac:dyDescent="0.25">
      <c r="A90" s="44"/>
      <c r="B90" s="65">
        <v>1</v>
      </c>
      <c r="C90" s="80"/>
      <c r="D90" s="67" t="s">
        <v>136</v>
      </c>
      <c r="E90" s="68" t="s">
        <v>137</v>
      </c>
      <c r="F90" s="69">
        <v>240</v>
      </c>
      <c r="G90" s="275" t="s">
        <v>878</v>
      </c>
      <c r="H90" s="140"/>
      <c r="I90" s="293" t="s">
        <v>884</v>
      </c>
      <c r="J90" s="140" t="str">
        <f t="shared" si="8"/>
        <v>фото</v>
      </c>
      <c r="K90" s="70" t="s">
        <v>138</v>
      </c>
      <c r="L90" s="181">
        <v>8</v>
      </c>
      <c r="M90" s="202">
        <v>4.4999999999999998E-2</v>
      </c>
      <c r="N90" s="264"/>
      <c r="O90" s="340"/>
      <c r="P90" s="71">
        <v>50.6</v>
      </c>
      <c r="Q90" s="120">
        <f>'Бытовая пиротехника MAXSEM'!$P90*(1-процент)</f>
        <v>50.6</v>
      </c>
      <c r="R90" s="120">
        <f t="shared" si="9"/>
        <v>12144</v>
      </c>
      <c r="S90" s="150">
        <f t="shared" si="10"/>
        <v>0</v>
      </c>
      <c r="T90" s="157">
        <f t="shared" ref="T90:T103" si="11">N90*L90</f>
        <v>0</v>
      </c>
      <c r="U90" s="158">
        <f t="shared" ref="U90:U103" si="12">N90*M90</f>
        <v>0</v>
      </c>
    </row>
    <row r="91" spans="1:21" x14ac:dyDescent="0.25">
      <c r="A91" s="44"/>
      <c r="B91" s="72">
        <v>2</v>
      </c>
      <c r="C91" s="13"/>
      <c r="D91" s="4" t="s">
        <v>139</v>
      </c>
      <c r="E91" s="5" t="s">
        <v>140</v>
      </c>
      <c r="F91" s="14">
        <v>54</v>
      </c>
      <c r="G91" s="34" t="s">
        <v>1523</v>
      </c>
      <c r="H91" s="142" t="str">
        <f>HYPERLINK(Таблица2[[#This Row],[Столбец1]],"видео")</f>
        <v>видео</v>
      </c>
      <c r="I91" s="288" t="s">
        <v>885</v>
      </c>
      <c r="J91" s="142" t="str">
        <f t="shared" si="8"/>
        <v>фото</v>
      </c>
      <c r="K91" s="15" t="s">
        <v>141</v>
      </c>
      <c r="L91" s="183">
        <v>15</v>
      </c>
      <c r="M91" s="204">
        <v>7.4999999999999997E-2</v>
      </c>
      <c r="N91" s="265"/>
      <c r="O91" s="341">
        <v>8</v>
      </c>
      <c r="P91" s="12">
        <v>390.5</v>
      </c>
      <c r="Q91" s="49">
        <f>'Бытовая пиротехника MAXSEM'!$P91*(1-процент)</f>
        <v>390.5</v>
      </c>
      <c r="R91" s="49">
        <f t="shared" si="9"/>
        <v>21087</v>
      </c>
      <c r="S91" s="151">
        <f t="shared" si="10"/>
        <v>0</v>
      </c>
      <c r="T91" s="155">
        <f t="shared" si="11"/>
        <v>0</v>
      </c>
      <c r="U91" s="161">
        <f t="shared" si="12"/>
        <v>0</v>
      </c>
    </row>
    <row r="92" spans="1:21" x14ac:dyDescent="0.25">
      <c r="A92" s="44"/>
      <c r="B92" s="72">
        <v>3</v>
      </c>
      <c r="C92" s="13"/>
      <c r="D92" s="4" t="s">
        <v>142</v>
      </c>
      <c r="E92" s="5" t="s">
        <v>140</v>
      </c>
      <c r="F92" s="14">
        <v>36</v>
      </c>
      <c r="G92" s="34" t="s">
        <v>1522</v>
      </c>
      <c r="H92" s="142" t="str">
        <f>HYPERLINK(Таблица2[[#This Row],[Столбец1]],"видео")</f>
        <v>видео</v>
      </c>
      <c r="I92" s="288" t="s">
        <v>886</v>
      </c>
      <c r="J92" s="142" t="str">
        <f t="shared" si="8"/>
        <v>фото</v>
      </c>
      <c r="K92" s="15" t="s">
        <v>143</v>
      </c>
      <c r="L92" s="183">
        <v>16</v>
      </c>
      <c r="M92" s="204">
        <v>7.0000000000000007E-2</v>
      </c>
      <c r="N92" s="265"/>
      <c r="O92" s="341">
        <v>17</v>
      </c>
      <c r="P92" s="12">
        <v>510.40000000000003</v>
      </c>
      <c r="Q92" s="49">
        <f>'Бытовая пиротехника MAXSEM'!$P92*(1-процент)</f>
        <v>510.40000000000003</v>
      </c>
      <c r="R92" s="49">
        <f t="shared" si="9"/>
        <v>18374.400000000001</v>
      </c>
      <c r="S92" s="151">
        <f t="shared" si="10"/>
        <v>0</v>
      </c>
      <c r="T92" s="155">
        <f t="shared" si="11"/>
        <v>0</v>
      </c>
      <c r="U92" s="161">
        <f t="shared" si="12"/>
        <v>0</v>
      </c>
    </row>
    <row r="93" spans="1:21" x14ac:dyDescent="0.25">
      <c r="A93" s="44"/>
      <c r="B93" s="72">
        <v>4</v>
      </c>
      <c r="C93" s="31"/>
      <c r="D93" s="4" t="s">
        <v>144</v>
      </c>
      <c r="E93" s="5" t="s">
        <v>140</v>
      </c>
      <c r="F93" s="14">
        <v>24</v>
      </c>
      <c r="G93" s="34" t="s">
        <v>1518</v>
      </c>
      <c r="H93" s="142" t="str">
        <f>HYPERLINK(Таблица2[[#This Row],[Столбец1]],"видео")</f>
        <v>видео</v>
      </c>
      <c r="I93" s="288" t="s">
        <v>887</v>
      </c>
      <c r="J93" s="142" t="str">
        <f t="shared" si="8"/>
        <v>фото</v>
      </c>
      <c r="K93" s="15" t="s">
        <v>145</v>
      </c>
      <c r="L93" s="183">
        <v>9</v>
      </c>
      <c r="M93" s="204">
        <v>8.6999999999999994E-2</v>
      </c>
      <c r="N93" s="265"/>
      <c r="O93" s="341">
        <v>13</v>
      </c>
      <c r="P93" s="12">
        <v>654.5</v>
      </c>
      <c r="Q93" s="49">
        <f>'Бытовая пиротехника MAXSEM'!$P93*(1-процент)</f>
        <v>654.5</v>
      </c>
      <c r="R93" s="49">
        <f t="shared" si="9"/>
        <v>15708</v>
      </c>
      <c r="S93" s="151">
        <f t="shared" si="10"/>
        <v>0</v>
      </c>
      <c r="T93" s="155">
        <f t="shared" si="11"/>
        <v>0</v>
      </c>
      <c r="U93" s="161">
        <f t="shared" si="12"/>
        <v>0</v>
      </c>
    </row>
    <row r="94" spans="1:21" x14ac:dyDescent="0.25">
      <c r="A94" s="44"/>
      <c r="B94" s="72">
        <v>5</v>
      </c>
      <c r="C94" s="31"/>
      <c r="D94" s="4" t="s">
        <v>146</v>
      </c>
      <c r="E94" s="5" t="s">
        <v>140</v>
      </c>
      <c r="F94" s="14">
        <v>20</v>
      </c>
      <c r="G94" s="34" t="s">
        <v>1527</v>
      </c>
      <c r="H94" s="142" t="str">
        <f>HYPERLINK(Таблица2[[#This Row],[Столбец1]],"видео")</f>
        <v>видео</v>
      </c>
      <c r="I94" s="288" t="s">
        <v>888</v>
      </c>
      <c r="J94" s="142" t="str">
        <f t="shared" si="8"/>
        <v>фото</v>
      </c>
      <c r="K94" s="15" t="s">
        <v>147</v>
      </c>
      <c r="L94" s="183">
        <v>9.9600000000000009</v>
      </c>
      <c r="M94" s="204">
        <v>0.121</v>
      </c>
      <c r="N94" s="265"/>
      <c r="O94" s="341">
        <v>4</v>
      </c>
      <c r="P94" s="12">
        <v>873.4</v>
      </c>
      <c r="Q94" s="49">
        <f>'Бытовая пиротехника MAXSEM'!$P94*(1-процент)</f>
        <v>873.4</v>
      </c>
      <c r="R94" s="49">
        <f t="shared" si="9"/>
        <v>17468</v>
      </c>
      <c r="S94" s="151">
        <f t="shared" si="10"/>
        <v>0</v>
      </c>
      <c r="T94" s="155">
        <f t="shared" si="11"/>
        <v>0</v>
      </c>
      <c r="U94" s="161">
        <f t="shared" si="12"/>
        <v>0</v>
      </c>
    </row>
    <row r="95" spans="1:21" x14ac:dyDescent="0.25">
      <c r="A95" s="44"/>
      <c r="B95" s="72">
        <v>6</v>
      </c>
      <c r="C95" s="30"/>
      <c r="D95" s="4" t="s">
        <v>148</v>
      </c>
      <c r="E95" s="5" t="s">
        <v>149</v>
      </c>
      <c r="F95" s="14">
        <v>30</v>
      </c>
      <c r="G95" s="34" t="s">
        <v>1524</v>
      </c>
      <c r="H95" s="142" t="str">
        <f>HYPERLINK(Таблица2[[#This Row],[Столбец1]],"видео")</f>
        <v>видео</v>
      </c>
      <c r="I95" s="288" t="s">
        <v>889</v>
      </c>
      <c r="J95" s="142" t="str">
        <f t="shared" si="8"/>
        <v>фото</v>
      </c>
      <c r="K95" s="15" t="s">
        <v>150</v>
      </c>
      <c r="L95" s="183">
        <v>10</v>
      </c>
      <c r="M95" s="204">
        <v>6.4000000000000001E-2</v>
      </c>
      <c r="N95" s="265"/>
      <c r="O95" s="341">
        <v>14</v>
      </c>
      <c r="P95" s="12">
        <v>462</v>
      </c>
      <c r="Q95" s="49">
        <f>'Бытовая пиротехника MAXSEM'!$P95*(1-процент)</f>
        <v>462</v>
      </c>
      <c r="R95" s="49">
        <f t="shared" si="9"/>
        <v>13860</v>
      </c>
      <c r="S95" s="151">
        <f t="shared" si="10"/>
        <v>0</v>
      </c>
      <c r="T95" s="155">
        <f t="shared" si="11"/>
        <v>0</v>
      </c>
      <c r="U95" s="161">
        <f t="shared" si="12"/>
        <v>0</v>
      </c>
    </row>
    <row r="96" spans="1:21" x14ac:dyDescent="0.25">
      <c r="A96" s="44"/>
      <c r="B96" s="72">
        <v>7</v>
      </c>
      <c r="C96" s="30"/>
      <c r="D96" s="4" t="s">
        <v>815</v>
      </c>
      <c r="E96" s="5" t="s">
        <v>151</v>
      </c>
      <c r="F96" s="14">
        <v>30</v>
      </c>
      <c r="G96" s="34" t="s">
        <v>1529</v>
      </c>
      <c r="H96" s="142" t="str">
        <f>HYPERLINK(Таблица2[[#This Row],[Столбец1]],"видео")</f>
        <v>видео</v>
      </c>
      <c r="I96" s="288" t="s">
        <v>890</v>
      </c>
      <c r="J96" s="142" t="str">
        <f t="shared" si="8"/>
        <v>фото</v>
      </c>
      <c r="K96" s="15" t="s">
        <v>150</v>
      </c>
      <c r="L96" s="183">
        <v>8.3000000000000007</v>
      </c>
      <c r="M96" s="204">
        <v>0.06</v>
      </c>
      <c r="N96" s="265"/>
      <c r="O96" s="341">
        <v>1</v>
      </c>
      <c r="P96" s="12">
        <v>484</v>
      </c>
      <c r="Q96" s="49">
        <f>'Бытовая пиротехника MAXSEM'!$P96*(1-процент)</f>
        <v>484</v>
      </c>
      <c r="R96" s="49">
        <f t="shared" si="9"/>
        <v>14520</v>
      </c>
      <c r="S96" s="151">
        <f t="shared" si="10"/>
        <v>0</v>
      </c>
      <c r="T96" s="155">
        <f t="shared" si="11"/>
        <v>0</v>
      </c>
      <c r="U96" s="161">
        <f t="shared" si="12"/>
        <v>0</v>
      </c>
    </row>
    <row r="97" spans="1:21" x14ac:dyDescent="0.25">
      <c r="A97" s="44"/>
      <c r="B97" s="72">
        <v>8</v>
      </c>
      <c r="C97" s="13"/>
      <c r="D97" s="4" t="s">
        <v>152</v>
      </c>
      <c r="E97" s="5" t="s">
        <v>151</v>
      </c>
      <c r="F97" s="14">
        <v>24</v>
      </c>
      <c r="G97" s="34" t="s">
        <v>1522</v>
      </c>
      <c r="H97" s="142" t="str">
        <f>HYPERLINK(Таблица2[[#This Row],[Столбец1]],"видео")</f>
        <v>видео</v>
      </c>
      <c r="I97" s="288" t="s">
        <v>891</v>
      </c>
      <c r="J97" s="142" t="str">
        <f t="shared" si="8"/>
        <v>фото</v>
      </c>
      <c r="K97" s="15" t="s">
        <v>153</v>
      </c>
      <c r="L97" s="183">
        <v>14</v>
      </c>
      <c r="M97" s="204">
        <v>0.1</v>
      </c>
      <c r="N97" s="265"/>
      <c r="O97" s="341">
        <v>7</v>
      </c>
      <c r="P97" s="12">
        <v>856.9</v>
      </c>
      <c r="Q97" s="49">
        <f>'Бытовая пиротехника MAXSEM'!$P97*(1-процент)</f>
        <v>856.9</v>
      </c>
      <c r="R97" s="49">
        <f t="shared" si="9"/>
        <v>20565.599999999999</v>
      </c>
      <c r="S97" s="151">
        <f t="shared" si="10"/>
        <v>0</v>
      </c>
      <c r="T97" s="155">
        <f t="shared" si="11"/>
        <v>0</v>
      </c>
      <c r="U97" s="161">
        <f t="shared" si="12"/>
        <v>0</v>
      </c>
    </row>
    <row r="98" spans="1:21" x14ac:dyDescent="0.25">
      <c r="A98" s="44"/>
      <c r="B98" s="72">
        <v>9</v>
      </c>
      <c r="C98" s="32"/>
      <c r="D98" s="4" t="s">
        <v>154</v>
      </c>
      <c r="E98" s="5" t="s">
        <v>155</v>
      </c>
      <c r="F98" s="14">
        <v>20</v>
      </c>
      <c r="G98" s="34" t="s">
        <v>1525</v>
      </c>
      <c r="H98" s="142" t="str">
        <f>HYPERLINK(Таблица2[[#This Row],[Столбец1]],"видео")</f>
        <v>видео</v>
      </c>
      <c r="I98" s="288" t="s">
        <v>892</v>
      </c>
      <c r="J98" s="142" t="str">
        <f t="shared" si="8"/>
        <v>фото</v>
      </c>
      <c r="K98" s="15" t="s">
        <v>156</v>
      </c>
      <c r="L98" s="183">
        <v>25</v>
      </c>
      <c r="M98" s="204">
        <v>0.23</v>
      </c>
      <c r="N98" s="265"/>
      <c r="O98" s="341">
        <v>4</v>
      </c>
      <c r="P98" s="12">
        <v>1547.7</v>
      </c>
      <c r="Q98" s="49">
        <f>'Бытовая пиротехника MAXSEM'!$P98*(1-процент)</f>
        <v>1547.7</v>
      </c>
      <c r="R98" s="49">
        <f t="shared" si="9"/>
        <v>30954</v>
      </c>
      <c r="S98" s="151">
        <f t="shared" si="10"/>
        <v>0</v>
      </c>
      <c r="T98" s="155">
        <f t="shared" si="11"/>
        <v>0</v>
      </c>
      <c r="U98" s="161">
        <f t="shared" si="12"/>
        <v>0</v>
      </c>
    </row>
    <row r="99" spans="1:21" x14ac:dyDescent="0.25">
      <c r="A99" s="44"/>
      <c r="B99" s="72">
        <v>10</v>
      </c>
      <c r="C99" s="32"/>
      <c r="D99" s="4" t="s">
        <v>157</v>
      </c>
      <c r="E99" s="5" t="s">
        <v>158</v>
      </c>
      <c r="F99" s="14">
        <v>12</v>
      </c>
      <c r="G99" s="34" t="s">
        <v>1528</v>
      </c>
      <c r="H99" s="142" t="str">
        <f>HYPERLINK(Таблица2[[#This Row],[Столбец1]],"видео")</f>
        <v>видео</v>
      </c>
      <c r="I99" s="288" t="s">
        <v>893</v>
      </c>
      <c r="J99" s="142" t="str">
        <f t="shared" si="8"/>
        <v>фото</v>
      </c>
      <c r="K99" s="15" t="s">
        <v>159</v>
      </c>
      <c r="L99" s="183">
        <v>23.25</v>
      </c>
      <c r="M99" s="204">
        <v>0.19</v>
      </c>
      <c r="N99" s="265"/>
      <c r="O99" s="341">
        <v>1</v>
      </c>
      <c r="P99" s="12">
        <v>3029.4</v>
      </c>
      <c r="Q99" s="49">
        <f>'Бытовая пиротехника MAXSEM'!$P99*(1-процент)</f>
        <v>3029.4</v>
      </c>
      <c r="R99" s="49">
        <f t="shared" si="9"/>
        <v>36352.800000000003</v>
      </c>
      <c r="S99" s="151">
        <f t="shared" si="10"/>
        <v>0</v>
      </c>
      <c r="T99" s="155">
        <f t="shared" si="11"/>
        <v>0</v>
      </c>
      <c r="U99" s="161">
        <f t="shared" si="12"/>
        <v>0</v>
      </c>
    </row>
    <row r="100" spans="1:21" x14ac:dyDescent="0.25">
      <c r="A100" s="44"/>
      <c r="B100" s="72">
        <v>11</v>
      </c>
      <c r="C100" s="30"/>
      <c r="D100" s="4" t="s">
        <v>160</v>
      </c>
      <c r="E100" s="5" t="s">
        <v>151</v>
      </c>
      <c r="F100" s="14">
        <v>20</v>
      </c>
      <c r="G100" s="34" t="s">
        <v>1526</v>
      </c>
      <c r="H100" s="142" t="str">
        <f>HYPERLINK(Таблица2[[#This Row],[Столбец1]],"видео")</f>
        <v>видео</v>
      </c>
      <c r="I100" s="288" t="s">
        <v>894</v>
      </c>
      <c r="J100" s="142" t="str">
        <f t="shared" si="8"/>
        <v>фото</v>
      </c>
      <c r="K100" s="15" t="s">
        <v>156</v>
      </c>
      <c r="L100" s="183">
        <v>14.11</v>
      </c>
      <c r="M100" s="204">
        <v>0.11</v>
      </c>
      <c r="N100" s="265"/>
      <c r="O100" s="341">
        <v>11</v>
      </c>
      <c r="P100" s="12">
        <v>1089</v>
      </c>
      <c r="Q100" s="49">
        <f>'Бытовая пиротехника MAXSEM'!$P100*(1-процент)</f>
        <v>1089</v>
      </c>
      <c r="R100" s="49">
        <f t="shared" si="9"/>
        <v>21780</v>
      </c>
      <c r="S100" s="151">
        <f t="shared" si="10"/>
        <v>0</v>
      </c>
      <c r="T100" s="155">
        <f t="shared" si="11"/>
        <v>0</v>
      </c>
      <c r="U100" s="161">
        <f t="shared" si="12"/>
        <v>0</v>
      </c>
    </row>
    <row r="101" spans="1:21" x14ac:dyDescent="0.25">
      <c r="A101" s="44"/>
      <c r="B101" s="72">
        <v>12</v>
      </c>
      <c r="C101" s="30"/>
      <c r="D101" s="4" t="s">
        <v>161</v>
      </c>
      <c r="E101" s="5" t="s">
        <v>162</v>
      </c>
      <c r="F101" s="14">
        <v>24</v>
      </c>
      <c r="G101" s="34" t="s">
        <v>1521</v>
      </c>
      <c r="H101" s="142" t="str">
        <f>HYPERLINK(Таблица2[[#This Row],[Столбец1]],"видео")</f>
        <v>видео</v>
      </c>
      <c r="I101" s="288" t="s">
        <v>895</v>
      </c>
      <c r="J101" s="142" t="str">
        <f t="shared" si="8"/>
        <v>фото</v>
      </c>
      <c r="K101" s="15" t="s">
        <v>153</v>
      </c>
      <c r="L101" s="183">
        <v>16</v>
      </c>
      <c r="M101" s="204">
        <v>0.11600000000000001</v>
      </c>
      <c r="N101" s="265"/>
      <c r="O101" s="341">
        <v>10</v>
      </c>
      <c r="P101" s="12">
        <v>994.4</v>
      </c>
      <c r="Q101" s="49">
        <f>'Бытовая пиротехника MAXSEM'!$P101*(1-процент)</f>
        <v>994.4</v>
      </c>
      <c r="R101" s="49">
        <f t="shared" si="9"/>
        <v>23865.599999999999</v>
      </c>
      <c r="S101" s="151">
        <f t="shared" si="10"/>
        <v>0</v>
      </c>
      <c r="T101" s="155">
        <f t="shared" si="11"/>
        <v>0</v>
      </c>
      <c r="U101" s="161">
        <f t="shared" si="12"/>
        <v>0</v>
      </c>
    </row>
    <row r="102" spans="1:21" x14ac:dyDescent="0.25">
      <c r="A102" s="44"/>
      <c r="B102" s="72">
        <v>13</v>
      </c>
      <c r="C102" s="30"/>
      <c r="D102" s="4" t="s">
        <v>163</v>
      </c>
      <c r="E102" s="5" t="s">
        <v>164</v>
      </c>
      <c r="F102" s="14">
        <v>12</v>
      </c>
      <c r="G102" s="34" t="s">
        <v>1520</v>
      </c>
      <c r="H102" s="142" t="str">
        <f>HYPERLINK(Таблица2[[#This Row],[Столбец1]],"видео")</f>
        <v>видео</v>
      </c>
      <c r="I102" s="288" t="s">
        <v>896</v>
      </c>
      <c r="J102" s="142" t="str">
        <f t="shared" si="8"/>
        <v>фото</v>
      </c>
      <c r="K102" s="15" t="s">
        <v>159</v>
      </c>
      <c r="L102" s="183">
        <v>9.5</v>
      </c>
      <c r="M102" s="204">
        <v>0.08</v>
      </c>
      <c r="N102" s="265"/>
      <c r="O102" s="341">
        <v>2</v>
      </c>
      <c r="P102" s="12">
        <v>1560.8999999999999</v>
      </c>
      <c r="Q102" s="49">
        <f>'Бытовая пиротехника MAXSEM'!$P102*(1-процент)</f>
        <v>1560.8999999999999</v>
      </c>
      <c r="R102" s="49">
        <f t="shared" si="9"/>
        <v>18730.8</v>
      </c>
      <c r="S102" s="151">
        <f t="shared" si="10"/>
        <v>0</v>
      </c>
      <c r="T102" s="155">
        <f t="shared" si="11"/>
        <v>0</v>
      </c>
      <c r="U102" s="161">
        <f t="shared" si="12"/>
        <v>0</v>
      </c>
    </row>
    <row r="103" spans="1:21" ht="16.5" thickBot="1" x14ac:dyDescent="0.3">
      <c r="A103" s="44"/>
      <c r="B103" s="73">
        <v>14</v>
      </c>
      <c r="C103" s="111"/>
      <c r="D103" s="75" t="s">
        <v>165</v>
      </c>
      <c r="E103" s="76" t="s">
        <v>166</v>
      </c>
      <c r="F103" s="77">
        <v>6</v>
      </c>
      <c r="G103" s="123" t="s">
        <v>1519</v>
      </c>
      <c r="H103" s="142" t="str">
        <f>HYPERLINK(Таблица2[[#This Row],[Столбец1]],"видео")</f>
        <v>видео</v>
      </c>
      <c r="I103" s="291" t="s">
        <v>897</v>
      </c>
      <c r="J103" s="143" t="str">
        <f t="shared" si="8"/>
        <v>фото</v>
      </c>
      <c r="K103" s="78" t="s">
        <v>167</v>
      </c>
      <c r="L103" s="186">
        <v>17</v>
      </c>
      <c r="M103" s="207">
        <v>0.16300000000000001</v>
      </c>
      <c r="N103" s="266"/>
      <c r="O103" s="342">
        <v>10</v>
      </c>
      <c r="P103" s="79">
        <v>4332.9000000000005</v>
      </c>
      <c r="Q103" s="113">
        <f>'Бытовая пиротехника MAXSEM'!$P103*(1-процент)</f>
        <v>4332.9000000000005</v>
      </c>
      <c r="R103" s="113">
        <f t="shared" si="9"/>
        <v>25997.4</v>
      </c>
      <c r="S103" s="152">
        <f t="shared" si="10"/>
        <v>0</v>
      </c>
      <c r="T103" s="159">
        <f t="shared" si="11"/>
        <v>0</v>
      </c>
      <c r="U103" s="160">
        <f t="shared" si="12"/>
        <v>0</v>
      </c>
    </row>
    <row r="104" spans="1:21" ht="16.5" thickBot="1" x14ac:dyDescent="0.3">
      <c r="A104" s="44"/>
      <c r="B104" s="86"/>
      <c r="C104" s="96" t="s">
        <v>168</v>
      </c>
      <c r="D104" s="87"/>
      <c r="E104" s="88"/>
      <c r="F104" s="89"/>
      <c r="G104" s="277" t="s">
        <v>878</v>
      </c>
      <c r="H104" s="167"/>
      <c r="I104" s="292" t="s">
        <v>878</v>
      </c>
      <c r="J104" s="167"/>
      <c r="K104" s="90"/>
      <c r="L104" s="187"/>
      <c r="M104" s="208"/>
      <c r="N104" s="91"/>
      <c r="O104" s="343"/>
      <c r="P104" s="92"/>
      <c r="Q104" s="93"/>
      <c r="R104" s="93">
        <f t="shared" si="9"/>
        <v>0</v>
      </c>
      <c r="S104" s="196">
        <f t="shared" si="10"/>
        <v>0</v>
      </c>
      <c r="T104" s="40"/>
      <c r="U104" s="40"/>
    </row>
    <row r="105" spans="1:21" x14ac:dyDescent="0.25">
      <c r="A105" s="44"/>
      <c r="B105" s="65">
        <v>1</v>
      </c>
      <c r="C105" s="80"/>
      <c r="D105" s="67" t="s">
        <v>777</v>
      </c>
      <c r="E105" s="68" t="s">
        <v>169</v>
      </c>
      <c r="F105" s="69">
        <v>80</v>
      </c>
      <c r="G105" s="275" t="s">
        <v>878</v>
      </c>
      <c r="H105" s="140"/>
      <c r="I105" s="293" t="s">
        <v>898</v>
      </c>
      <c r="J105" s="140" t="str">
        <f t="shared" si="8"/>
        <v>фото</v>
      </c>
      <c r="K105" s="70" t="s">
        <v>170</v>
      </c>
      <c r="L105" s="181">
        <v>24</v>
      </c>
      <c r="M105" s="202">
        <v>4.9200000000000001E-2</v>
      </c>
      <c r="N105" s="264"/>
      <c r="O105" s="340">
        <v>2</v>
      </c>
      <c r="P105" s="71">
        <v>225.5</v>
      </c>
      <c r="Q105" s="120">
        <f>'Бытовая пиротехника MAXSEM'!$P105*(1-процент)</f>
        <v>225.5</v>
      </c>
      <c r="R105" s="120">
        <f t="shared" si="9"/>
        <v>18040</v>
      </c>
      <c r="S105" s="174">
        <f t="shared" si="10"/>
        <v>0</v>
      </c>
      <c r="T105" s="157">
        <f t="shared" ref="T105:T139" si="13">N105*L105</f>
        <v>0</v>
      </c>
      <c r="U105" s="158">
        <f t="shared" ref="U105:U139" si="14">N105*M105</f>
        <v>0</v>
      </c>
    </row>
    <row r="106" spans="1:21" x14ac:dyDescent="0.25">
      <c r="A106" s="44"/>
      <c r="B106" s="72">
        <v>2</v>
      </c>
      <c r="C106" s="27"/>
      <c r="D106" s="4" t="s">
        <v>171</v>
      </c>
      <c r="E106" s="5" t="s">
        <v>172</v>
      </c>
      <c r="F106" s="14">
        <v>48</v>
      </c>
      <c r="G106" s="34" t="s">
        <v>878</v>
      </c>
      <c r="H106" s="142"/>
      <c r="I106" s="288" t="s">
        <v>899</v>
      </c>
      <c r="J106" s="142" t="str">
        <f t="shared" si="8"/>
        <v>фото</v>
      </c>
      <c r="K106" s="15" t="s">
        <v>173</v>
      </c>
      <c r="L106" s="183">
        <v>15</v>
      </c>
      <c r="M106" s="204">
        <v>3.49E-2</v>
      </c>
      <c r="N106" s="265"/>
      <c r="O106" s="341">
        <v>4</v>
      </c>
      <c r="P106" s="12">
        <v>279.40000000000003</v>
      </c>
      <c r="Q106" s="49">
        <f>'Бытовая пиротехника MAXSEM'!$P106*(1-процент)</f>
        <v>279.40000000000003</v>
      </c>
      <c r="R106" s="49">
        <f t="shared" si="9"/>
        <v>13411.2</v>
      </c>
      <c r="S106" s="173">
        <f t="shared" si="10"/>
        <v>0</v>
      </c>
      <c r="T106" s="155">
        <f t="shared" si="13"/>
        <v>0</v>
      </c>
      <c r="U106" s="161">
        <f t="shared" si="14"/>
        <v>0</v>
      </c>
    </row>
    <row r="107" spans="1:21" x14ac:dyDescent="0.25">
      <c r="A107" s="44"/>
      <c r="B107" s="72">
        <v>3</v>
      </c>
      <c r="C107" s="27"/>
      <c r="D107" s="8" t="s">
        <v>778</v>
      </c>
      <c r="E107" s="7" t="s">
        <v>174</v>
      </c>
      <c r="F107" s="14">
        <v>36</v>
      </c>
      <c r="G107" s="34" t="s">
        <v>878</v>
      </c>
      <c r="H107" s="142"/>
      <c r="I107" s="288" t="s">
        <v>900</v>
      </c>
      <c r="J107" s="142" t="str">
        <f t="shared" si="8"/>
        <v>фото</v>
      </c>
      <c r="K107" s="15" t="s">
        <v>143</v>
      </c>
      <c r="L107" s="183">
        <v>28</v>
      </c>
      <c r="M107" s="204">
        <v>5.3999999999999999E-2</v>
      </c>
      <c r="N107" s="265"/>
      <c r="O107" s="341">
        <v>4.0019999999999998</v>
      </c>
      <c r="P107" s="12">
        <v>550</v>
      </c>
      <c r="Q107" s="49">
        <f>'Бытовая пиротехника MAXSEM'!$P107*(1-процент)</f>
        <v>550</v>
      </c>
      <c r="R107" s="49">
        <f t="shared" si="9"/>
        <v>19800</v>
      </c>
      <c r="S107" s="173">
        <f t="shared" si="10"/>
        <v>0</v>
      </c>
      <c r="T107" s="155">
        <f t="shared" si="13"/>
        <v>0</v>
      </c>
      <c r="U107" s="161">
        <f t="shared" si="14"/>
        <v>0</v>
      </c>
    </row>
    <row r="108" spans="1:21" x14ac:dyDescent="0.25">
      <c r="A108" s="44"/>
      <c r="B108" s="72">
        <v>4</v>
      </c>
      <c r="C108" s="27"/>
      <c r="D108" s="8" t="s">
        <v>779</v>
      </c>
      <c r="E108" s="7" t="s">
        <v>175</v>
      </c>
      <c r="F108" s="14">
        <v>40</v>
      </c>
      <c r="G108" s="34" t="s">
        <v>878</v>
      </c>
      <c r="H108" s="142"/>
      <c r="I108" s="288" t="s">
        <v>901</v>
      </c>
      <c r="J108" s="142" t="str">
        <f t="shared" si="8"/>
        <v>фото</v>
      </c>
      <c r="K108" s="15" t="s">
        <v>176</v>
      </c>
      <c r="L108" s="183">
        <v>20</v>
      </c>
      <c r="M108" s="204">
        <v>4.1000000000000002E-2</v>
      </c>
      <c r="N108" s="265"/>
      <c r="O108" s="341"/>
      <c r="P108" s="12">
        <v>398.2</v>
      </c>
      <c r="Q108" s="49">
        <f>'Бытовая пиротехника MAXSEM'!$P108*(1-процент)</f>
        <v>398.2</v>
      </c>
      <c r="R108" s="49">
        <f t="shared" si="9"/>
        <v>15928</v>
      </c>
      <c r="S108" s="173">
        <f t="shared" si="10"/>
        <v>0</v>
      </c>
      <c r="T108" s="155">
        <f t="shared" si="13"/>
        <v>0</v>
      </c>
      <c r="U108" s="161">
        <f t="shared" si="14"/>
        <v>0</v>
      </c>
    </row>
    <row r="109" spans="1:21" x14ac:dyDescent="0.25">
      <c r="A109" s="44"/>
      <c r="B109" s="72">
        <v>5</v>
      </c>
      <c r="C109" s="27"/>
      <c r="D109" s="8" t="s">
        <v>780</v>
      </c>
      <c r="E109" s="7" t="s">
        <v>177</v>
      </c>
      <c r="F109" s="14">
        <v>40</v>
      </c>
      <c r="G109" s="34" t="s">
        <v>1583</v>
      </c>
      <c r="H109" s="142" t="str">
        <f>HYPERLINK(Таблица2[[#This Row],[Столбец1]],"видео")</f>
        <v>видео</v>
      </c>
      <c r="I109" s="288" t="s">
        <v>902</v>
      </c>
      <c r="J109" s="142" t="str">
        <f t="shared" si="8"/>
        <v>фото</v>
      </c>
      <c r="K109" s="15" t="s">
        <v>176</v>
      </c>
      <c r="L109" s="183">
        <v>26</v>
      </c>
      <c r="M109" s="204">
        <v>5.7000000000000002E-2</v>
      </c>
      <c r="N109" s="265"/>
      <c r="O109" s="341">
        <v>2</v>
      </c>
      <c r="P109" s="12">
        <v>543.4</v>
      </c>
      <c r="Q109" s="49">
        <f>'Бытовая пиротехника MAXSEM'!$P109*(1-процент)</f>
        <v>543.4</v>
      </c>
      <c r="R109" s="49">
        <f t="shared" si="9"/>
        <v>21736</v>
      </c>
      <c r="S109" s="173">
        <f t="shared" si="10"/>
        <v>0</v>
      </c>
      <c r="T109" s="155">
        <f t="shared" si="13"/>
        <v>0</v>
      </c>
      <c r="U109" s="161">
        <f t="shared" si="14"/>
        <v>0</v>
      </c>
    </row>
    <row r="110" spans="1:21" x14ac:dyDescent="0.25">
      <c r="A110" s="44"/>
      <c r="B110" s="72">
        <v>6</v>
      </c>
      <c r="C110" s="27"/>
      <c r="D110" s="4" t="s">
        <v>178</v>
      </c>
      <c r="E110" s="5" t="s">
        <v>179</v>
      </c>
      <c r="F110" s="14">
        <v>36</v>
      </c>
      <c r="G110" s="34" t="s">
        <v>878</v>
      </c>
      <c r="H110" s="142"/>
      <c r="I110" s="288" t="s">
        <v>903</v>
      </c>
      <c r="J110" s="142" t="str">
        <f t="shared" si="8"/>
        <v>фото</v>
      </c>
      <c r="K110" s="15" t="s">
        <v>180</v>
      </c>
      <c r="L110" s="183">
        <v>9.56</v>
      </c>
      <c r="M110" s="204">
        <v>2.1999999999999999E-2</v>
      </c>
      <c r="N110" s="265"/>
      <c r="O110" s="341">
        <v>4</v>
      </c>
      <c r="P110" s="12">
        <v>211.2</v>
      </c>
      <c r="Q110" s="49">
        <f>'Бытовая пиротехника MAXSEM'!$P110*(1-процент)</f>
        <v>211.2</v>
      </c>
      <c r="R110" s="49">
        <f t="shared" si="9"/>
        <v>7603.2</v>
      </c>
      <c r="S110" s="173">
        <f t="shared" si="10"/>
        <v>0</v>
      </c>
      <c r="T110" s="155">
        <f t="shared" si="13"/>
        <v>0</v>
      </c>
      <c r="U110" s="161">
        <f t="shared" si="14"/>
        <v>0</v>
      </c>
    </row>
    <row r="111" spans="1:21" x14ac:dyDescent="0.25">
      <c r="A111" s="44"/>
      <c r="B111" s="72">
        <v>7</v>
      </c>
      <c r="C111" s="27"/>
      <c r="D111" s="4" t="s">
        <v>781</v>
      </c>
      <c r="E111" s="5" t="s">
        <v>181</v>
      </c>
      <c r="F111" s="14">
        <v>36</v>
      </c>
      <c r="G111" s="34" t="s">
        <v>1507</v>
      </c>
      <c r="H111" s="142" t="str">
        <f>HYPERLINK(Таблица2[[#This Row],[Столбец1]],"видео")</f>
        <v>видео</v>
      </c>
      <c r="I111" s="288" t="s">
        <v>904</v>
      </c>
      <c r="J111" s="142" t="str">
        <f t="shared" si="8"/>
        <v>фото</v>
      </c>
      <c r="K111" s="15" t="s">
        <v>182</v>
      </c>
      <c r="L111" s="183">
        <v>18</v>
      </c>
      <c r="M111" s="204">
        <v>4.8000000000000001E-2</v>
      </c>
      <c r="N111" s="265"/>
      <c r="O111" s="341">
        <v>5</v>
      </c>
      <c r="P111" s="12">
        <v>410.29999999999995</v>
      </c>
      <c r="Q111" s="49">
        <f>'Бытовая пиротехника MAXSEM'!$P111*(1-процент)</f>
        <v>410.29999999999995</v>
      </c>
      <c r="R111" s="49">
        <f t="shared" si="9"/>
        <v>14770.8</v>
      </c>
      <c r="S111" s="173">
        <f t="shared" si="10"/>
        <v>0</v>
      </c>
      <c r="T111" s="155">
        <f t="shared" si="13"/>
        <v>0</v>
      </c>
      <c r="U111" s="161">
        <f t="shared" si="14"/>
        <v>0</v>
      </c>
    </row>
    <row r="112" spans="1:21" x14ac:dyDescent="0.25">
      <c r="A112" s="44"/>
      <c r="B112" s="72">
        <v>8</v>
      </c>
      <c r="C112" s="1"/>
      <c r="D112" s="4" t="s">
        <v>183</v>
      </c>
      <c r="E112" s="5" t="s">
        <v>1357</v>
      </c>
      <c r="F112" s="14">
        <v>30</v>
      </c>
      <c r="G112" s="34" t="s">
        <v>1509</v>
      </c>
      <c r="H112" s="142" t="str">
        <f>HYPERLINK(Таблица2[[#This Row],[Столбец1]],"видео")</f>
        <v>видео</v>
      </c>
      <c r="I112" s="287" t="s">
        <v>905</v>
      </c>
      <c r="J112" s="142" t="str">
        <f t="shared" si="8"/>
        <v>фото</v>
      </c>
      <c r="K112" s="15" t="s">
        <v>184</v>
      </c>
      <c r="L112" s="183">
        <v>17</v>
      </c>
      <c r="M112" s="204">
        <v>5.8500000000000003E-2</v>
      </c>
      <c r="N112" s="265"/>
      <c r="O112" s="341">
        <v>11</v>
      </c>
      <c r="P112" s="12">
        <v>492.8</v>
      </c>
      <c r="Q112" s="49">
        <f>'Бытовая пиротехника MAXSEM'!$P112*(1-процент)</f>
        <v>492.8</v>
      </c>
      <c r="R112" s="49">
        <f t="shared" si="9"/>
        <v>14784</v>
      </c>
      <c r="S112" s="173">
        <f t="shared" si="10"/>
        <v>0</v>
      </c>
      <c r="T112" s="155">
        <f t="shared" si="13"/>
        <v>0</v>
      </c>
      <c r="U112" s="161">
        <f t="shared" si="14"/>
        <v>0</v>
      </c>
    </row>
    <row r="113" spans="1:21" x14ac:dyDescent="0.25">
      <c r="A113" s="44"/>
      <c r="B113" s="72">
        <v>9</v>
      </c>
      <c r="C113" s="1"/>
      <c r="D113" s="4" t="s">
        <v>185</v>
      </c>
      <c r="E113" s="5" t="s">
        <v>1358</v>
      </c>
      <c r="F113" s="14">
        <v>40</v>
      </c>
      <c r="G113" s="34" t="s">
        <v>1508</v>
      </c>
      <c r="H113" s="142" t="str">
        <f>HYPERLINK(Таблица2[[#This Row],[Столбец1]],"видео")</f>
        <v>видео</v>
      </c>
      <c r="I113" s="287" t="s">
        <v>906</v>
      </c>
      <c r="J113" s="142" t="str">
        <f t="shared" si="8"/>
        <v>фото</v>
      </c>
      <c r="K113" s="15" t="s">
        <v>186</v>
      </c>
      <c r="L113" s="183">
        <v>14</v>
      </c>
      <c r="M113" s="204">
        <v>5.5440000000000003E-2</v>
      </c>
      <c r="N113" s="265"/>
      <c r="O113" s="341">
        <v>3</v>
      </c>
      <c r="P113" s="12">
        <v>368.5</v>
      </c>
      <c r="Q113" s="49">
        <f>'Бытовая пиротехника MAXSEM'!$P113*(1-процент)</f>
        <v>368.5</v>
      </c>
      <c r="R113" s="49">
        <f t="shared" si="9"/>
        <v>14740</v>
      </c>
      <c r="S113" s="173">
        <f t="shared" si="10"/>
        <v>0</v>
      </c>
      <c r="T113" s="155">
        <f t="shared" si="13"/>
        <v>0</v>
      </c>
      <c r="U113" s="161">
        <f t="shared" si="14"/>
        <v>0</v>
      </c>
    </row>
    <row r="114" spans="1:21" x14ac:dyDescent="0.25">
      <c r="A114" s="44"/>
      <c r="B114" s="72">
        <v>10</v>
      </c>
      <c r="C114" s="52" t="s">
        <v>49</v>
      </c>
      <c r="D114" s="4" t="s">
        <v>782</v>
      </c>
      <c r="E114" s="6" t="s">
        <v>797</v>
      </c>
      <c r="F114" s="14">
        <v>48</v>
      </c>
      <c r="G114" s="34" t="s">
        <v>1582</v>
      </c>
      <c r="H114" s="142" t="str">
        <f>HYPERLINK(Таблица2[[#This Row],[Столбец1]],"видео")</f>
        <v>видео</v>
      </c>
      <c r="I114" s="290" t="s">
        <v>907</v>
      </c>
      <c r="J114" s="141" t="str">
        <f t="shared" si="8"/>
        <v>фото</v>
      </c>
      <c r="K114" s="15" t="s">
        <v>189</v>
      </c>
      <c r="L114" s="183"/>
      <c r="M114" s="204"/>
      <c r="N114" s="265"/>
      <c r="O114" s="341">
        <v>15</v>
      </c>
      <c r="P114" s="245">
        <v>271.7</v>
      </c>
      <c r="Q114" s="49">
        <f>'Бытовая пиротехника MAXSEM'!$P114*(1-процент)</f>
        <v>271.7</v>
      </c>
      <c r="R114" s="49">
        <f t="shared" si="9"/>
        <v>13041.599999999999</v>
      </c>
      <c r="S114" s="173">
        <f t="shared" si="10"/>
        <v>0</v>
      </c>
      <c r="T114" s="30">
        <f t="shared" si="13"/>
        <v>0</v>
      </c>
      <c r="U114" s="246">
        <f t="shared" si="14"/>
        <v>0</v>
      </c>
    </row>
    <row r="115" spans="1:21" x14ac:dyDescent="0.25">
      <c r="A115" s="44"/>
      <c r="B115" s="72">
        <v>11</v>
      </c>
      <c r="C115" s="1"/>
      <c r="D115" s="8" t="s">
        <v>187</v>
      </c>
      <c r="E115" s="6" t="s">
        <v>188</v>
      </c>
      <c r="F115" s="19">
        <v>48</v>
      </c>
      <c r="G115" s="276" t="s">
        <v>878</v>
      </c>
      <c r="H115" s="142"/>
      <c r="I115" s="297" t="s">
        <v>908</v>
      </c>
      <c r="J115" s="142" t="str">
        <f t="shared" si="8"/>
        <v>фото</v>
      </c>
      <c r="K115" s="20" t="s">
        <v>189</v>
      </c>
      <c r="L115" s="184">
        <v>24</v>
      </c>
      <c r="M115" s="205">
        <v>5.5E-2</v>
      </c>
      <c r="N115" s="265"/>
      <c r="O115" s="341"/>
      <c r="P115" s="12">
        <v>493.90000000000003</v>
      </c>
      <c r="Q115" s="49">
        <f>'Бытовая пиротехника MAXSEM'!$P115*(1-процент)</f>
        <v>493.90000000000003</v>
      </c>
      <c r="R115" s="49">
        <f t="shared" si="9"/>
        <v>23707.200000000001</v>
      </c>
      <c r="S115" s="173">
        <f t="shared" si="10"/>
        <v>0</v>
      </c>
      <c r="T115" s="155">
        <f t="shared" si="13"/>
        <v>0</v>
      </c>
      <c r="U115" s="161">
        <f t="shared" si="14"/>
        <v>0</v>
      </c>
    </row>
    <row r="116" spans="1:21" x14ac:dyDescent="0.25">
      <c r="A116" s="44"/>
      <c r="B116" s="72">
        <v>12</v>
      </c>
      <c r="C116" s="13"/>
      <c r="D116" s="4" t="s">
        <v>783</v>
      </c>
      <c r="E116" s="5" t="s">
        <v>190</v>
      </c>
      <c r="F116" s="14">
        <v>24</v>
      </c>
      <c r="G116" s="34" t="s">
        <v>1517</v>
      </c>
      <c r="H116" s="142" t="str">
        <f>HYPERLINK(Таблица2[[#This Row],[Столбец1]],"видео")</f>
        <v>видео</v>
      </c>
      <c r="I116" s="288" t="s">
        <v>909</v>
      </c>
      <c r="J116" s="142" t="str">
        <f t="shared" si="8"/>
        <v>фото</v>
      </c>
      <c r="K116" s="15" t="s">
        <v>145</v>
      </c>
      <c r="L116" s="183">
        <v>23</v>
      </c>
      <c r="M116" s="204">
        <v>5.1999999999999998E-2</v>
      </c>
      <c r="N116" s="265"/>
      <c r="O116" s="341">
        <v>14</v>
      </c>
      <c r="P116" s="12">
        <v>854.69999999999993</v>
      </c>
      <c r="Q116" s="49">
        <f>'Бытовая пиротехника MAXSEM'!$P116*(1-процент)</f>
        <v>854.69999999999993</v>
      </c>
      <c r="R116" s="49">
        <f t="shared" si="9"/>
        <v>20512.8</v>
      </c>
      <c r="S116" s="173">
        <f t="shared" si="10"/>
        <v>0</v>
      </c>
      <c r="T116" s="155">
        <f t="shared" si="13"/>
        <v>0</v>
      </c>
      <c r="U116" s="161">
        <f t="shared" si="14"/>
        <v>0</v>
      </c>
    </row>
    <row r="117" spans="1:21" x14ac:dyDescent="0.25">
      <c r="A117" s="44"/>
      <c r="B117" s="72">
        <v>13</v>
      </c>
      <c r="C117" s="52" t="s">
        <v>49</v>
      </c>
      <c r="D117" s="4" t="s">
        <v>784</v>
      </c>
      <c r="E117" s="5" t="s">
        <v>798</v>
      </c>
      <c r="F117" s="14">
        <v>36</v>
      </c>
      <c r="G117" s="34" t="s">
        <v>1580</v>
      </c>
      <c r="H117" s="142" t="str">
        <f>HYPERLINK(Таблица2[[#This Row],[Столбец1]],"видео")</f>
        <v>видео</v>
      </c>
      <c r="I117" s="290" t="s">
        <v>910</v>
      </c>
      <c r="J117" s="141" t="str">
        <f t="shared" si="8"/>
        <v>фото</v>
      </c>
      <c r="K117" s="15" t="s">
        <v>100</v>
      </c>
      <c r="L117" s="183"/>
      <c r="M117" s="204"/>
      <c r="N117" s="265"/>
      <c r="O117" s="341">
        <v>9</v>
      </c>
      <c r="P117" s="245">
        <v>324.5</v>
      </c>
      <c r="Q117" s="49">
        <f>'Бытовая пиротехника MAXSEM'!$P117*(1-процент)</f>
        <v>324.5</v>
      </c>
      <c r="R117" s="49">
        <f t="shared" si="9"/>
        <v>11682</v>
      </c>
      <c r="S117" s="173">
        <f t="shared" si="10"/>
        <v>0</v>
      </c>
      <c r="T117" s="30">
        <f t="shared" si="13"/>
        <v>0</v>
      </c>
      <c r="U117" s="246">
        <f t="shared" si="14"/>
        <v>0</v>
      </c>
    </row>
    <row r="118" spans="1:21" x14ac:dyDescent="0.25">
      <c r="A118" s="44"/>
      <c r="B118" s="72">
        <v>14</v>
      </c>
      <c r="C118" s="27"/>
      <c r="D118" s="271" t="s">
        <v>785</v>
      </c>
      <c r="E118" s="5" t="s">
        <v>191</v>
      </c>
      <c r="F118" s="14">
        <v>36</v>
      </c>
      <c r="G118" s="34" t="s">
        <v>878</v>
      </c>
      <c r="H118" s="142"/>
      <c r="I118" s="288" t="s">
        <v>911</v>
      </c>
      <c r="J118" s="142" t="str">
        <f t="shared" si="8"/>
        <v>фото</v>
      </c>
      <c r="K118" s="15" t="s">
        <v>100</v>
      </c>
      <c r="L118" s="183">
        <v>16</v>
      </c>
      <c r="M118" s="204">
        <v>0.03</v>
      </c>
      <c r="N118" s="265"/>
      <c r="O118" s="341">
        <v>13</v>
      </c>
      <c r="P118" s="12">
        <v>419.1</v>
      </c>
      <c r="Q118" s="49">
        <f>'Бытовая пиротехника MAXSEM'!$P118*(1-процент)</f>
        <v>419.1</v>
      </c>
      <c r="R118" s="49">
        <f t="shared" si="9"/>
        <v>15087.6</v>
      </c>
      <c r="S118" s="173">
        <f t="shared" si="10"/>
        <v>0</v>
      </c>
      <c r="T118" s="155">
        <f t="shared" si="13"/>
        <v>0</v>
      </c>
      <c r="U118" s="161">
        <f t="shared" si="14"/>
        <v>0</v>
      </c>
    </row>
    <row r="119" spans="1:21" x14ac:dyDescent="0.25">
      <c r="A119" s="44"/>
      <c r="B119" s="72">
        <v>15</v>
      </c>
      <c r="C119" s="1"/>
      <c r="D119" s="8" t="s">
        <v>192</v>
      </c>
      <c r="E119" s="6" t="s">
        <v>193</v>
      </c>
      <c r="F119" s="19">
        <v>36</v>
      </c>
      <c r="G119" s="276" t="s">
        <v>878</v>
      </c>
      <c r="H119" s="142"/>
      <c r="I119" s="297" t="s">
        <v>912</v>
      </c>
      <c r="J119" s="142" t="str">
        <f t="shared" si="8"/>
        <v>фото</v>
      </c>
      <c r="K119" s="20" t="s">
        <v>100</v>
      </c>
      <c r="L119" s="184">
        <v>16</v>
      </c>
      <c r="M119" s="205">
        <v>0.03</v>
      </c>
      <c r="N119" s="265"/>
      <c r="O119" s="341">
        <v>10</v>
      </c>
      <c r="P119" s="12">
        <v>419.1</v>
      </c>
      <c r="Q119" s="49">
        <f>'Бытовая пиротехника MAXSEM'!$P119*(1-процент)</f>
        <v>419.1</v>
      </c>
      <c r="R119" s="49">
        <f t="shared" si="9"/>
        <v>15087.6</v>
      </c>
      <c r="S119" s="173">
        <f t="shared" si="10"/>
        <v>0</v>
      </c>
      <c r="T119" s="155">
        <f t="shared" si="13"/>
        <v>0</v>
      </c>
      <c r="U119" s="161">
        <f t="shared" si="14"/>
        <v>0</v>
      </c>
    </row>
    <row r="120" spans="1:21" x14ac:dyDescent="0.25">
      <c r="A120" s="44"/>
      <c r="B120" s="72">
        <v>16</v>
      </c>
      <c r="C120" s="1"/>
      <c r="D120" s="8" t="s">
        <v>194</v>
      </c>
      <c r="E120" s="6" t="s">
        <v>195</v>
      </c>
      <c r="F120" s="19">
        <v>36</v>
      </c>
      <c r="G120" s="276" t="s">
        <v>878</v>
      </c>
      <c r="H120" s="142"/>
      <c r="I120" s="297" t="s">
        <v>913</v>
      </c>
      <c r="J120" s="142" t="str">
        <f t="shared" si="8"/>
        <v>фото</v>
      </c>
      <c r="K120" s="20" t="s">
        <v>100</v>
      </c>
      <c r="L120" s="184">
        <v>16</v>
      </c>
      <c r="M120" s="205">
        <v>0.03</v>
      </c>
      <c r="N120" s="265"/>
      <c r="O120" s="341">
        <v>14</v>
      </c>
      <c r="P120" s="12">
        <v>419.1</v>
      </c>
      <c r="Q120" s="49">
        <f>'Бытовая пиротехника MAXSEM'!$P120*(1-процент)</f>
        <v>419.1</v>
      </c>
      <c r="R120" s="49">
        <f t="shared" si="9"/>
        <v>15087.6</v>
      </c>
      <c r="S120" s="173">
        <f t="shared" si="10"/>
        <v>0</v>
      </c>
      <c r="T120" s="155">
        <f t="shared" si="13"/>
        <v>0</v>
      </c>
      <c r="U120" s="161">
        <f t="shared" si="14"/>
        <v>0</v>
      </c>
    </row>
    <row r="121" spans="1:21" x14ac:dyDescent="0.25">
      <c r="A121" s="44"/>
      <c r="B121" s="72">
        <v>17</v>
      </c>
      <c r="C121" s="1"/>
      <c r="D121" s="8" t="s">
        <v>786</v>
      </c>
      <c r="E121" s="6" t="s">
        <v>196</v>
      </c>
      <c r="F121" s="19">
        <v>18</v>
      </c>
      <c r="G121" t="s">
        <v>1506</v>
      </c>
      <c r="H121" s="142" t="str">
        <f>HYPERLINK(Таблица2[[#This Row],[Столбец1]],"видео")</f>
        <v>видео</v>
      </c>
      <c r="I121" s="297" t="s">
        <v>914</v>
      </c>
      <c r="J121" s="142" t="str">
        <f t="shared" si="8"/>
        <v>фото</v>
      </c>
      <c r="K121" s="20" t="s">
        <v>197</v>
      </c>
      <c r="L121" s="184">
        <v>18</v>
      </c>
      <c r="M121" s="205">
        <v>0.04</v>
      </c>
      <c r="N121" s="265"/>
      <c r="O121" s="341">
        <v>12</v>
      </c>
      <c r="P121" s="12">
        <v>981.19999999999993</v>
      </c>
      <c r="Q121" s="49">
        <f>'Бытовая пиротехника MAXSEM'!$P121*(1-процент)</f>
        <v>981.19999999999993</v>
      </c>
      <c r="R121" s="49">
        <f t="shared" si="9"/>
        <v>17661.599999999999</v>
      </c>
      <c r="S121" s="173">
        <f t="shared" si="10"/>
        <v>0</v>
      </c>
      <c r="T121" s="155">
        <f t="shared" si="13"/>
        <v>0</v>
      </c>
      <c r="U121" s="161">
        <f t="shared" si="14"/>
        <v>0</v>
      </c>
    </row>
    <row r="122" spans="1:21" x14ac:dyDescent="0.25">
      <c r="A122" s="44"/>
      <c r="B122" s="72">
        <v>18</v>
      </c>
      <c r="C122" s="1"/>
      <c r="D122" s="8" t="s">
        <v>198</v>
      </c>
      <c r="E122" s="6" t="s">
        <v>199</v>
      </c>
      <c r="F122" s="19">
        <v>24</v>
      </c>
      <c r="G122" s="276" t="s">
        <v>1516</v>
      </c>
      <c r="H122" s="142" t="str">
        <f>HYPERLINK(Таблица2[[#This Row],[Столбец1]],"видео")</f>
        <v>видео</v>
      </c>
      <c r="I122" s="297" t="s">
        <v>915</v>
      </c>
      <c r="J122" s="142" t="str">
        <f t="shared" si="8"/>
        <v>фото</v>
      </c>
      <c r="K122" s="20" t="s">
        <v>153</v>
      </c>
      <c r="L122" s="184">
        <v>17</v>
      </c>
      <c r="M122" s="205">
        <v>3.9E-2</v>
      </c>
      <c r="N122" s="265"/>
      <c r="O122" s="341"/>
      <c r="P122" s="12">
        <v>652.30000000000007</v>
      </c>
      <c r="Q122" s="49">
        <f>'Бытовая пиротехника MAXSEM'!$P122*(1-процент)</f>
        <v>652.30000000000007</v>
      </c>
      <c r="R122" s="49">
        <f t="shared" si="9"/>
        <v>15655.2</v>
      </c>
      <c r="S122" s="173">
        <f t="shared" si="10"/>
        <v>0</v>
      </c>
      <c r="T122" s="155">
        <f t="shared" si="13"/>
        <v>0</v>
      </c>
      <c r="U122" s="161">
        <f t="shared" si="14"/>
        <v>0</v>
      </c>
    </row>
    <row r="123" spans="1:21" x14ac:dyDescent="0.25">
      <c r="A123" s="44"/>
      <c r="B123" s="72">
        <v>19</v>
      </c>
      <c r="C123" s="13"/>
      <c r="D123" s="271" t="s">
        <v>200</v>
      </c>
      <c r="E123" s="5" t="s">
        <v>201</v>
      </c>
      <c r="F123" s="14">
        <v>24</v>
      </c>
      <c r="G123" s="34" t="s">
        <v>1394</v>
      </c>
      <c r="H123" s="142" t="str">
        <f>HYPERLINK(Таблица2[[#This Row],[Столбец1]],"видео")</f>
        <v>видео</v>
      </c>
      <c r="I123" s="287" t="s">
        <v>916</v>
      </c>
      <c r="J123" s="142" t="str">
        <f t="shared" si="8"/>
        <v>фото</v>
      </c>
      <c r="K123" s="15" t="s">
        <v>153</v>
      </c>
      <c r="L123" s="183">
        <v>16</v>
      </c>
      <c r="M123" s="204">
        <v>3.4000000000000002E-2</v>
      </c>
      <c r="N123" s="265"/>
      <c r="O123" s="341"/>
      <c r="P123" s="12">
        <v>578.6</v>
      </c>
      <c r="Q123" s="49">
        <f>'Бытовая пиротехника MAXSEM'!$P123*(1-процент)</f>
        <v>578.6</v>
      </c>
      <c r="R123" s="49">
        <f t="shared" si="9"/>
        <v>13886.400000000001</v>
      </c>
      <c r="S123" s="173">
        <f t="shared" si="10"/>
        <v>0</v>
      </c>
      <c r="T123" s="155">
        <f t="shared" si="13"/>
        <v>0</v>
      </c>
      <c r="U123" s="161">
        <f t="shared" si="14"/>
        <v>0</v>
      </c>
    </row>
    <row r="124" spans="1:21" x14ac:dyDescent="0.25">
      <c r="A124" s="44"/>
      <c r="B124" s="72">
        <v>20</v>
      </c>
      <c r="C124" s="1"/>
      <c r="D124" s="8" t="s">
        <v>787</v>
      </c>
      <c r="E124" s="6" t="s">
        <v>202</v>
      </c>
      <c r="F124" s="14">
        <v>24</v>
      </c>
      <c r="G124" s="34" t="s">
        <v>1393</v>
      </c>
      <c r="H124" s="142" t="str">
        <f>HYPERLINK(Таблица2[[#This Row],[Столбец1]],"видео")</f>
        <v>видео</v>
      </c>
      <c r="I124" s="287" t="s">
        <v>917</v>
      </c>
      <c r="J124" s="142" t="str">
        <f t="shared" si="8"/>
        <v>фото</v>
      </c>
      <c r="K124" s="20" t="s">
        <v>153</v>
      </c>
      <c r="L124" s="184">
        <v>17.7</v>
      </c>
      <c r="M124" s="205">
        <v>3.4000000000000002E-2</v>
      </c>
      <c r="N124" s="265"/>
      <c r="O124" s="341">
        <v>10</v>
      </c>
      <c r="P124" s="12">
        <v>578.6</v>
      </c>
      <c r="Q124" s="49">
        <f>'Бытовая пиротехника MAXSEM'!$P124*(1-процент)</f>
        <v>578.6</v>
      </c>
      <c r="R124" s="49">
        <f t="shared" si="9"/>
        <v>13886.400000000001</v>
      </c>
      <c r="S124" s="173">
        <f t="shared" si="10"/>
        <v>0</v>
      </c>
      <c r="T124" s="155">
        <f t="shared" si="13"/>
        <v>0</v>
      </c>
      <c r="U124" s="161">
        <f t="shared" si="14"/>
        <v>0</v>
      </c>
    </row>
    <row r="125" spans="1:21" x14ac:dyDescent="0.25">
      <c r="A125" s="44"/>
      <c r="B125" s="72">
        <v>21</v>
      </c>
      <c r="C125" s="1"/>
      <c r="D125" s="8" t="s">
        <v>203</v>
      </c>
      <c r="E125" s="6" t="s">
        <v>204</v>
      </c>
      <c r="F125" s="14">
        <v>24</v>
      </c>
      <c r="G125" s="34" t="s">
        <v>1392</v>
      </c>
      <c r="H125" s="142" t="str">
        <f>HYPERLINK(Таблица2[[#This Row],[Столбец1]],"видео")</f>
        <v>видео</v>
      </c>
      <c r="I125" s="287" t="s">
        <v>918</v>
      </c>
      <c r="J125" s="142" t="str">
        <f t="shared" si="8"/>
        <v>фото</v>
      </c>
      <c r="K125" s="20" t="s">
        <v>153</v>
      </c>
      <c r="L125" s="184">
        <v>17.7</v>
      </c>
      <c r="M125" s="205">
        <v>3.4000000000000002E-2</v>
      </c>
      <c r="N125" s="265"/>
      <c r="O125" s="341">
        <v>11</v>
      </c>
      <c r="P125" s="12">
        <v>578.6</v>
      </c>
      <c r="Q125" s="49">
        <f>'Бытовая пиротехника MAXSEM'!$P125*(1-процент)</f>
        <v>578.6</v>
      </c>
      <c r="R125" s="49">
        <f t="shared" si="9"/>
        <v>13886.400000000001</v>
      </c>
      <c r="S125" s="173">
        <f t="shared" si="10"/>
        <v>0</v>
      </c>
      <c r="T125" s="155">
        <f t="shared" si="13"/>
        <v>0</v>
      </c>
      <c r="U125" s="161">
        <f t="shared" si="14"/>
        <v>0</v>
      </c>
    </row>
    <row r="126" spans="1:21" x14ac:dyDescent="0.25">
      <c r="A126" s="44"/>
      <c r="B126" s="72">
        <v>22</v>
      </c>
      <c r="C126" s="28"/>
      <c r="D126" s="4" t="s">
        <v>788</v>
      </c>
      <c r="E126" s="5" t="s">
        <v>205</v>
      </c>
      <c r="F126" s="14">
        <v>24</v>
      </c>
      <c r="G126" s="34" t="s">
        <v>1510</v>
      </c>
      <c r="H126" s="142" t="str">
        <f>HYPERLINK(Таблица2[[#This Row],[Столбец1]],"видео")</f>
        <v>видео</v>
      </c>
      <c r="I126" s="287" t="s">
        <v>919</v>
      </c>
      <c r="J126" s="142" t="str">
        <f t="shared" si="8"/>
        <v>фото</v>
      </c>
      <c r="K126" s="20" t="s">
        <v>153</v>
      </c>
      <c r="L126" s="184">
        <v>21</v>
      </c>
      <c r="M126" s="205">
        <v>6.2238000000000002E-2</v>
      </c>
      <c r="N126" s="265"/>
      <c r="O126" s="341">
        <v>3</v>
      </c>
      <c r="P126" s="12">
        <v>739.19999999999993</v>
      </c>
      <c r="Q126" s="49">
        <f>'Бытовая пиротехника MAXSEM'!$P126*(1-процент)</f>
        <v>739.19999999999993</v>
      </c>
      <c r="R126" s="49">
        <f t="shared" si="9"/>
        <v>17740.8</v>
      </c>
      <c r="S126" s="173">
        <f t="shared" si="10"/>
        <v>0</v>
      </c>
      <c r="T126" s="155">
        <f t="shared" si="13"/>
        <v>0</v>
      </c>
      <c r="U126" s="161">
        <f t="shared" si="14"/>
        <v>0</v>
      </c>
    </row>
    <row r="127" spans="1:21" x14ac:dyDescent="0.25">
      <c r="A127" s="44"/>
      <c r="B127" s="72">
        <v>23</v>
      </c>
      <c r="C127" s="28"/>
      <c r="D127" s="4" t="s">
        <v>206</v>
      </c>
      <c r="E127" s="5" t="s">
        <v>207</v>
      </c>
      <c r="F127" s="14">
        <v>24</v>
      </c>
      <c r="G127" s="34" t="s">
        <v>1514</v>
      </c>
      <c r="H127" s="142" t="str">
        <f>HYPERLINK(Таблица2[[#This Row],[Столбец1]],"видео")</f>
        <v>видео</v>
      </c>
      <c r="I127" s="287" t="s">
        <v>920</v>
      </c>
      <c r="J127" s="142" t="str">
        <f t="shared" si="8"/>
        <v>фото</v>
      </c>
      <c r="K127" s="20" t="s">
        <v>153</v>
      </c>
      <c r="L127" s="184">
        <v>21</v>
      </c>
      <c r="M127" s="205">
        <v>6.2238000000000002E-2</v>
      </c>
      <c r="N127" s="265"/>
      <c r="O127" s="341">
        <v>3</v>
      </c>
      <c r="P127" s="12">
        <v>739.19999999999993</v>
      </c>
      <c r="Q127" s="49">
        <f>'Бытовая пиротехника MAXSEM'!$P127*(1-процент)</f>
        <v>739.19999999999993</v>
      </c>
      <c r="R127" s="49">
        <f t="shared" si="9"/>
        <v>17740.8</v>
      </c>
      <c r="S127" s="173">
        <f t="shared" si="10"/>
        <v>0</v>
      </c>
      <c r="T127" s="155">
        <f t="shared" si="13"/>
        <v>0</v>
      </c>
      <c r="U127" s="161">
        <f t="shared" si="14"/>
        <v>0</v>
      </c>
    </row>
    <row r="128" spans="1:21" x14ac:dyDescent="0.25">
      <c r="A128" s="44"/>
      <c r="B128" s="72">
        <v>24</v>
      </c>
      <c r="C128" s="28"/>
      <c r="D128" s="4" t="s">
        <v>208</v>
      </c>
      <c r="E128" s="5" t="s">
        <v>209</v>
      </c>
      <c r="F128" s="14">
        <v>24</v>
      </c>
      <c r="G128" s="34" t="s">
        <v>1513</v>
      </c>
      <c r="H128" s="142" t="str">
        <f>HYPERLINK(Таблица2[[#This Row],[Столбец1]],"видео")</f>
        <v>видео</v>
      </c>
      <c r="I128" s="287" t="s">
        <v>921</v>
      </c>
      <c r="J128" s="142" t="str">
        <f t="shared" si="8"/>
        <v>фото</v>
      </c>
      <c r="K128" s="20" t="s">
        <v>153</v>
      </c>
      <c r="L128" s="184">
        <v>24</v>
      </c>
      <c r="M128" s="205">
        <v>6.2238000000000002E-2</v>
      </c>
      <c r="N128" s="265"/>
      <c r="O128" s="341">
        <v>5.875</v>
      </c>
      <c r="P128" s="12">
        <v>739.19999999999993</v>
      </c>
      <c r="Q128" s="49">
        <f>'Бытовая пиротехника MAXSEM'!$P128*(1-процент)</f>
        <v>739.19999999999993</v>
      </c>
      <c r="R128" s="49">
        <f t="shared" si="9"/>
        <v>17740.8</v>
      </c>
      <c r="S128" s="173">
        <f t="shared" si="10"/>
        <v>0</v>
      </c>
      <c r="T128" s="155">
        <f t="shared" si="13"/>
        <v>0</v>
      </c>
      <c r="U128" s="161">
        <f t="shared" si="14"/>
        <v>0</v>
      </c>
    </row>
    <row r="129" spans="1:21" x14ac:dyDescent="0.25">
      <c r="A129" s="44"/>
      <c r="B129" s="72">
        <v>25</v>
      </c>
      <c r="C129" s="13"/>
      <c r="D129" s="271" t="s">
        <v>210</v>
      </c>
      <c r="E129" s="5" t="s">
        <v>211</v>
      </c>
      <c r="F129" s="14">
        <v>24</v>
      </c>
      <c r="G129" s="34" t="s">
        <v>1512</v>
      </c>
      <c r="H129" s="142" t="str">
        <f>HYPERLINK(Таблица2[[#This Row],[Столбец1]],"видео")</f>
        <v>видео</v>
      </c>
      <c r="I129" s="287" t="s">
        <v>922</v>
      </c>
      <c r="J129" s="142" t="str">
        <f t="shared" si="8"/>
        <v>фото</v>
      </c>
      <c r="K129" s="15" t="s">
        <v>153</v>
      </c>
      <c r="L129" s="183">
        <v>26</v>
      </c>
      <c r="M129" s="204">
        <v>5.5E-2</v>
      </c>
      <c r="N129" s="265"/>
      <c r="O129" s="341">
        <v>10</v>
      </c>
      <c r="P129" s="12">
        <v>810.69999999999993</v>
      </c>
      <c r="Q129" s="49">
        <f>'Бытовая пиротехника MAXSEM'!$P129*(1-процент)</f>
        <v>810.69999999999993</v>
      </c>
      <c r="R129" s="49">
        <f t="shared" si="9"/>
        <v>19456.8</v>
      </c>
      <c r="S129" s="173">
        <f t="shared" si="10"/>
        <v>0</v>
      </c>
      <c r="T129" s="155">
        <f t="shared" si="13"/>
        <v>0</v>
      </c>
      <c r="U129" s="161">
        <f t="shared" si="14"/>
        <v>0</v>
      </c>
    </row>
    <row r="130" spans="1:21" x14ac:dyDescent="0.25">
      <c r="A130" s="44"/>
      <c r="B130" s="72">
        <v>26</v>
      </c>
      <c r="C130" s="1"/>
      <c r="D130" s="8" t="s">
        <v>212</v>
      </c>
      <c r="E130" s="6" t="s">
        <v>213</v>
      </c>
      <c r="F130" s="14">
        <v>24</v>
      </c>
      <c r="G130" s="34" t="s">
        <v>1511</v>
      </c>
      <c r="H130" s="142" t="str">
        <f>HYPERLINK(Таблица2[[#This Row],[Столбец1]],"видео")</f>
        <v>видео</v>
      </c>
      <c r="I130" s="287" t="s">
        <v>923</v>
      </c>
      <c r="J130" s="142" t="str">
        <f t="shared" si="8"/>
        <v>фото</v>
      </c>
      <c r="K130" s="20" t="s">
        <v>153</v>
      </c>
      <c r="L130" s="184">
        <v>26</v>
      </c>
      <c r="M130" s="205">
        <v>5.5E-2</v>
      </c>
      <c r="N130" s="265"/>
      <c r="O130" s="341">
        <v>8</v>
      </c>
      <c r="P130" s="12">
        <v>810.69999999999993</v>
      </c>
      <c r="Q130" s="49">
        <f>'Бытовая пиротехника MAXSEM'!$P130*(1-процент)</f>
        <v>810.69999999999993</v>
      </c>
      <c r="R130" s="49">
        <f t="shared" si="9"/>
        <v>19456.8</v>
      </c>
      <c r="S130" s="173">
        <f t="shared" si="10"/>
        <v>0</v>
      </c>
      <c r="T130" s="155">
        <f t="shared" si="13"/>
        <v>0</v>
      </c>
      <c r="U130" s="161">
        <f t="shared" si="14"/>
        <v>0</v>
      </c>
    </row>
    <row r="131" spans="1:21" x14ac:dyDescent="0.25">
      <c r="A131" s="44"/>
      <c r="B131" s="72">
        <v>27</v>
      </c>
      <c r="C131" s="1"/>
      <c r="D131" s="8" t="s">
        <v>214</v>
      </c>
      <c r="E131" s="6" t="s">
        <v>215</v>
      </c>
      <c r="F131" s="14">
        <v>24</v>
      </c>
      <c r="G131" s="34" t="s">
        <v>1395</v>
      </c>
      <c r="H131" s="142" t="str">
        <f>HYPERLINK(Таблица2[[#This Row],[Столбец1]],"видео")</f>
        <v>видео</v>
      </c>
      <c r="I131" s="287" t="s">
        <v>924</v>
      </c>
      <c r="J131" s="142" t="str">
        <f t="shared" si="8"/>
        <v>фото</v>
      </c>
      <c r="K131" s="20" t="s">
        <v>153</v>
      </c>
      <c r="L131" s="184">
        <v>26</v>
      </c>
      <c r="M131" s="205">
        <v>5.5E-2</v>
      </c>
      <c r="N131" s="265"/>
      <c r="O131" s="341">
        <v>7</v>
      </c>
      <c r="P131" s="12">
        <v>810.69999999999993</v>
      </c>
      <c r="Q131" s="49">
        <f>'Бытовая пиротехника MAXSEM'!$P131*(1-процент)</f>
        <v>810.69999999999993</v>
      </c>
      <c r="R131" s="49">
        <f t="shared" si="9"/>
        <v>19456.8</v>
      </c>
      <c r="S131" s="173">
        <f t="shared" si="10"/>
        <v>0</v>
      </c>
      <c r="T131" s="155">
        <f t="shared" si="13"/>
        <v>0</v>
      </c>
      <c r="U131" s="161">
        <f t="shared" si="14"/>
        <v>0</v>
      </c>
    </row>
    <row r="132" spans="1:21" x14ac:dyDescent="0.25">
      <c r="A132" s="44"/>
      <c r="B132" s="72">
        <v>28</v>
      </c>
      <c r="C132" s="1"/>
      <c r="D132" s="4" t="s">
        <v>216</v>
      </c>
      <c r="E132" s="6" t="s">
        <v>217</v>
      </c>
      <c r="F132" s="14">
        <v>24</v>
      </c>
      <c r="G132" s="34" t="s">
        <v>878</v>
      </c>
      <c r="H132" s="142"/>
      <c r="I132" s="287" t="s">
        <v>925</v>
      </c>
      <c r="J132" s="142" t="str">
        <f t="shared" si="8"/>
        <v>фото</v>
      </c>
      <c r="K132" s="20" t="s">
        <v>153</v>
      </c>
      <c r="L132" s="184">
        <v>26</v>
      </c>
      <c r="M132" s="205">
        <v>5.5E-2</v>
      </c>
      <c r="N132" s="265"/>
      <c r="O132" s="341">
        <v>13.875</v>
      </c>
      <c r="P132" s="12">
        <v>810.69999999999993</v>
      </c>
      <c r="Q132" s="49">
        <f>'Бытовая пиротехника MAXSEM'!$P132*(1-процент)</f>
        <v>810.69999999999993</v>
      </c>
      <c r="R132" s="49">
        <f t="shared" si="9"/>
        <v>19456.8</v>
      </c>
      <c r="S132" s="173">
        <f t="shared" si="10"/>
        <v>0</v>
      </c>
      <c r="T132" s="155">
        <f t="shared" si="13"/>
        <v>0</v>
      </c>
      <c r="U132" s="161">
        <f t="shared" si="14"/>
        <v>0</v>
      </c>
    </row>
    <row r="133" spans="1:21" x14ac:dyDescent="0.25">
      <c r="A133" s="44"/>
      <c r="B133" s="72">
        <v>29</v>
      </c>
      <c r="C133" s="1"/>
      <c r="D133" s="4" t="s">
        <v>218</v>
      </c>
      <c r="E133" s="6" t="s">
        <v>219</v>
      </c>
      <c r="F133" s="14">
        <v>24</v>
      </c>
      <c r="G133" s="34" t="s">
        <v>1515</v>
      </c>
      <c r="H133" s="142" t="str">
        <f>HYPERLINK(Таблица2[[#This Row],[Столбец1]],"видео")</f>
        <v>видео</v>
      </c>
      <c r="I133" s="287" t="s">
        <v>926</v>
      </c>
      <c r="J133" s="142" t="str">
        <f t="shared" si="8"/>
        <v>фото</v>
      </c>
      <c r="K133" s="20" t="s">
        <v>153</v>
      </c>
      <c r="L133" s="184">
        <v>24</v>
      </c>
      <c r="M133" s="205">
        <v>5.5E-2</v>
      </c>
      <c r="N133" s="265"/>
      <c r="O133" s="341">
        <v>0.875</v>
      </c>
      <c r="P133" s="12">
        <v>810.69999999999993</v>
      </c>
      <c r="Q133" s="49">
        <f>'Бытовая пиротехника MAXSEM'!$P133*(1-процент)</f>
        <v>810.69999999999993</v>
      </c>
      <c r="R133" s="49">
        <f t="shared" si="9"/>
        <v>19456.8</v>
      </c>
      <c r="S133" s="173">
        <f t="shared" si="10"/>
        <v>0</v>
      </c>
      <c r="T133" s="155">
        <f t="shared" si="13"/>
        <v>0</v>
      </c>
      <c r="U133" s="161">
        <f t="shared" si="14"/>
        <v>0</v>
      </c>
    </row>
    <row r="134" spans="1:21" x14ac:dyDescent="0.25">
      <c r="A134" s="44"/>
      <c r="B134" s="72">
        <v>30</v>
      </c>
      <c r="C134" s="28"/>
      <c r="D134" s="4" t="s">
        <v>789</v>
      </c>
      <c r="E134" s="5" t="s">
        <v>220</v>
      </c>
      <c r="F134" s="14">
        <v>24</v>
      </c>
      <c r="G134" s="34" t="s">
        <v>1581</v>
      </c>
      <c r="H134" s="142" t="str">
        <f>HYPERLINK(Таблица2[[#This Row],[Столбец1]],"видео")</f>
        <v>видео</v>
      </c>
      <c r="I134" s="287" t="s">
        <v>927</v>
      </c>
      <c r="J134" s="142" t="str">
        <f t="shared" ref="J134:J197" si="15">HYPERLINK(I134,"фото")</f>
        <v>фото</v>
      </c>
      <c r="K134" s="20" t="s">
        <v>153</v>
      </c>
      <c r="L134" s="184">
        <v>24</v>
      </c>
      <c r="M134" s="205">
        <v>7.0000000000000007E-2</v>
      </c>
      <c r="N134" s="265"/>
      <c r="O134" s="341"/>
      <c r="P134" s="12">
        <v>999.9</v>
      </c>
      <c r="Q134" s="49">
        <f>'Бытовая пиротехника MAXSEM'!$P134*(1-процент)</f>
        <v>999.9</v>
      </c>
      <c r="R134" s="49">
        <f t="shared" si="9"/>
        <v>23997.599999999999</v>
      </c>
      <c r="S134" s="173">
        <f t="shared" si="10"/>
        <v>0</v>
      </c>
      <c r="T134" s="155">
        <f t="shared" si="13"/>
        <v>0</v>
      </c>
      <c r="U134" s="161">
        <f t="shared" si="14"/>
        <v>0</v>
      </c>
    </row>
    <row r="135" spans="1:21" x14ac:dyDescent="0.25">
      <c r="A135" s="44"/>
      <c r="B135" s="72">
        <v>31</v>
      </c>
      <c r="C135" s="28"/>
      <c r="D135" s="4" t="s">
        <v>221</v>
      </c>
      <c r="E135" s="6" t="s">
        <v>222</v>
      </c>
      <c r="F135" s="14">
        <v>24</v>
      </c>
      <c r="G135" s="34" t="s">
        <v>878</v>
      </c>
      <c r="H135" s="142"/>
      <c r="I135" s="287" t="s">
        <v>928</v>
      </c>
      <c r="J135" s="142" t="str">
        <f t="shared" si="15"/>
        <v>фото</v>
      </c>
      <c r="K135" s="20" t="s">
        <v>153</v>
      </c>
      <c r="L135" s="184">
        <v>24</v>
      </c>
      <c r="M135" s="205">
        <v>7.0000000000000007E-2</v>
      </c>
      <c r="N135" s="265"/>
      <c r="O135" s="341"/>
      <c r="P135" s="12">
        <v>999.9</v>
      </c>
      <c r="Q135" s="49">
        <f>'Бытовая пиротехника MAXSEM'!$P135*(1-процент)</f>
        <v>999.9</v>
      </c>
      <c r="R135" s="49">
        <f t="shared" ref="R135:R198" si="16">Q135*F135</f>
        <v>23997.599999999999</v>
      </c>
      <c r="S135" s="173">
        <f t="shared" ref="S135:S198" si="17">R135*N135</f>
        <v>0</v>
      </c>
      <c r="T135" s="155">
        <f t="shared" si="13"/>
        <v>0</v>
      </c>
      <c r="U135" s="161">
        <f t="shared" si="14"/>
        <v>0</v>
      </c>
    </row>
    <row r="136" spans="1:21" x14ac:dyDescent="0.25">
      <c r="A136" s="44"/>
      <c r="B136" s="72">
        <v>32</v>
      </c>
      <c r="C136" s="28"/>
      <c r="D136" s="4" t="s">
        <v>223</v>
      </c>
      <c r="E136" s="6" t="s">
        <v>224</v>
      </c>
      <c r="F136" s="14">
        <v>24</v>
      </c>
      <c r="G136" s="34" t="s">
        <v>878</v>
      </c>
      <c r="H136" s="142"/>
      <c r="I136" s="287" t="s">
        <v>929</v>
      </c>
      <c r="J136" s="142" t="str">
        <f t="shared" si="15"/>
        <v>фото</v>
      </c>
      <c r="K136" s="20" t="s">
        <v>153</v>
      </c>
      <c r="L136" s="184">
        <v>24</v>
      </c>
      <c r="M136" s="205">
        <v>7.0000000000000007E-2</v>
      </c>
      <c r="N136" s="265"/>
      <c r="O136" s="341"/>
      <c r="P136" s="12">
        <v>999.9</v>
      </c>
      <c r="Q136" s="49">
        <f>'Бытовая пиротехника MAXSEM'!$P136*(1-процент)</f>
        <v>999.9</v>
      </c>
      <c r="R136" s="49">
        <f t="shared" si="16"/>
        <v>23997.599999999999</v>
      </c>
      <c r="S136" s="173">
        <f t="shared" si="17"/>
        <v>0</v>
      </c>
      <c r="T136" s="155">
        <f t="shared" si="13"/>
        <v>0</v>
      </c>
      <c r="U136" s="161">
        <f t="shared" si="14"/>
        <v>0</v>
      </c>
    </row>
    <row r="137" spans="1:21" x14ac:dyDescent="0.25">
      <c r="A137" s="44"/>
      <c r="B137" s="72">
        <v>33</v>
      </c>
      <c r="C137" s="241"/>
      <c r="D137" s="4" t="s">
        <v>790</v>
      </c>
      <c r="E137" s="5" t="s">
        <v>638</v>
      </c>
      <c r="F137" s="14">
        <v>12</v>
      </c>
      <c r="G137" s="34" t="s">
        <v>1391</v>
      </c>
      <c r="H137" s="142" t="str">
        <f>HYPERLINK(Таблица2[[#This Row],[Столбец1]],"видео")</f>
        <v>видео</v>
      </c>
      <c r="I137" s="287" t="s">
        <v>930</v>
      </c>
      <c r="J137" s="142" t="str">
        <f t="shared" si="15"/>
        <v>фото</v>
      </c>
      <c r="K137" s="15" t="s">
        <v>159</v>
      </c>
      <c r="L137" s="183">
        <v>17</v>
      </c>
      <c r="M137" s="204">
        <v>4.8000000000000001E-2</v>
      </c>
      <c r="N137" s="265"/>
      <c r="O137" s="341"/>
      <c r="P137" s="146">
        <v>1559.8</v>
      </c>
      <c r="Q137" s="49">
        <f>'Бытовая пиротехника MAXSEM'!$P137*(1-процент)</f>
        <v>1559.8</v>
      </c>
      <c r="R137" s="49">
        <f t="shared" si="16"/>
        <v>18717.599999999999</v>
      </c>
      <c r="S137" s="173">
        <f t="shared" si="17"/>
        <v>0</v>
      </c>
      <c r="T137" s="155">
        <f t="shared" si="13"/>
        <v>0</v>
      </c>
      <c r="U137" s="161">
        <f t="shared" si="14"/>
        <v>0</v>
      </c>
    </row>
    <row r="138" spans="1:21" x14ac:dyDescent="0.25">
      <c r="A138" s="44"/>
      <c r="B138" s="72">
        <v>34</v>
      </c>
      <c r="C138" s="241"/>
      <c r="D138" s="4" t="s">
        <v>588</v>
      </c>
      <c r="E138" s="6" t="s">
        <v>639</v>
      </c>
      <c r="F138" s="14">
        <v>12</v>
      </c>
      <c r="G138" s="34" t="s">
        <v>878</v>
      </c>
      <c r="H138" s="142"/>
      <c r="I138" s="290" t="s">
        <v>931</v>
      </c>
      <c r="J138" s="141" t="str">
        <f t="shared" si="15"/>
        <v>фото</v>
      </c>
      <c r="K138" s="15" t="s">
        <v>159</v>
      </c>
      <c r="L138" s="183">
        <v>17</v>
      </c>
      <c r="M138" s="204">
        <v>4.8000000000000001E-2</v>
      </c>
      <c r="N138" s="265"/>
      <c r="O138" s="341"/>
      <c r="P138" s="146">
        <v>1559.8</v>
      </c>
      <c r="Q138" s="49">
        <f>'Бытовая пиротехника MAXSEM'!$P138*(1-процент)</f>
        <v>1559.8</v>
      </c>
      <c r="R138" s="49">
        <f t="shared" si="16"/>
        <v>18717.599999999999</v>
      </c>
      <c r="S138" s="173">
        <f t="shared" si="17"/>
        <v>0</v>
      </c>
      <c r="T138" s="155">
        <f t="shared" si="13"/>
        <v>0</v>
      </c>
      <c r="U138" s="161">
        <f t="shared" si="14"/>
        <v>0</v>
      </c>
    </row>
    <row r="139" spans="1:21" ht="16.5" thickBot="1" x14ac:dyDescent="0.3">
      <c r="A139" s="44"/>
      <c r="B139" s="73">
        <v>35</v>
      </c>
      <c r="C139" s="251"/>
      <c r="D139" s="75" t="s">
        <v>589</v>
      </c>
      <c r="E139" s="83" t="s">
        <v>640</v>
      </c>
      <c r="F139" s="77">
        <v>12</v>
      </c>
      <c r="G139" s="123" t="s">
        <v>878</v>
      </c>
      <c r="H139" s="143"/>
      <c r="I139" s="296" t="s">
        <v>932</v>
      </c>
      <c r="J139" s="144" t="str">
        <f t="shared" si="15"/>
        <v>фото</v>
      </c>
      <c r="K139" s="78" t="s">
        <v>159</v>
      </c>
      <c r="L139" s="186">
        <v>17</v>
      </c>
      <c r="M139" s="207">
        <v>4.8000000000000001E-2</v>
      </c>
      <c r="N139" s="266"/>
      <c r="O139" s="342"/>
      <c r="P139" s="147">
        <v>1559.8</v>
      </c>
      <c r="Q139" s="113">
        <f>'Бытовая пиротехника MAXSEM'!$P139*(1-процент)</f>
        <v>1559.8</v>
      </c>
      <c r="R139" s="113">
        <f t="shared" si="16"/>
        <v>18717.599999999999</v>
      </c>
      <c r="S139" s="175">
        <f t="shared" si="17"/>
        <v>0</v>
      </c>
      <c r="T139" s="159">
        <f t="shared" si="13"/>
        <v>0</v>
      </c>
      <c r="U139" s="160">
        <f t="shared" si="14"/>
        <v>0</v>
      </c>
    </row>
    <row r="140" spans="1:21" ht="16.5" thickBot="1" x14ac:dyDescent="0.3">
      <c r="A140" s="44"/>
      <c r="B140" s="86"/>
      <c r="C140" s="96" t="s">
        <v>225</v>
      </c>
      <c r="D140" s="87"/>
      <c r="E140" s="88"/>
      <c r="F140" s="89"/>
      <c r="G140" s="277" t="s">
        <v>878</v>
      </c>
      <c r="H140" s="167"/>
      <c r="I140" s="292" t="s">
        <v>878</v>
      </c>
      <c r="J140" s="167"/>
      <c r="K140" s="90"/>
      <c r="L140" s="187"/>
      <c r="M140" s="208"/>
      <c r="N140" s="91"/>
      <c r="O140" s="343"/>
      <c r="P140" s="92"/>
      <c r="Q140" s="93"/>
      <c r="R140" s="93">
        <f t="shared" si="16"/>
        <v>0</v>
      </c>
      <c r="S140" s="196">
        <f t="shared" si="17"/>
        <v>0</v>
      </c>
      <c r="T140" s="40"/>
      <c r="U140" s="40"/>
    </row>
    <row r="141" spans="1:21" x14ac:dyDescent="0.25">
      <c r="A141" s="44"/>
      <c r="B141" s="65">
        <v>1</v>
      </c>
      <c r="C141" s="114"/>
      <c r="D141" s="67" t="s">
        <v>226</v>
      </c>
      <c r="E141" s="68" t="s">
        <v>227</v>
      </c>
      <c r="F141" s="69">
        <v>60</v>
      </c>
      <c r="G141" s="275" t="s">
        <v>878</v>
      </c>
      <c r="H141" s="140"/>
      <c r="I141" s="293" t="s">
        <v>933</v>
      </c>
      <c r="J141" s="140" t="str">
        <f t="shared" si="15"/>
        <v>фото</v>
      </c>
      <c r="K141" s="70" t="s">
        <v>228</v>
      </c>
      <c r="L141" s="181">
        <v>13</v>
      </c>
      <c r="M141" s="202">
        <v>3.4000000000000002E-2</v>
      </c>
      <c r="N141" s="264"/>
      <c r="O141" s="340">
        <v>5</v>
      </c>
      <c r="P141" s="71">
        <v>169.4</v>
      </c>
      <c r="Q141" s="120">
        <f>'Бытовая пиротехника MAXSEM'!$P141*(1-процент)</f>
        <v>169.4</v>
      </c>
      <c r="R141" s="120">
        <f t="shared" si="16"/>
        <v>10164</v>
      </c>
      <c r="S141" s="150">
        <f t="shared" si="17"/>
        <v>0</v>
      </c>
      <c r="T141" s="157">
        <f>N141*L141</f>
        <v>0</v>
      </c>
      <c r="U141" s="158">
        <f>N141*M141</f>
        <v>0</v>
      </c>
    </row>
    <row r="142" spans="1:21" x14ac:dyDescent="0.25">
      <c r="A142" s="44"/>
      <c r="B142" s="72">
        <v>2</v>
      </c>
      <c r="C142" s="32"/>
      <c r="D142" s="4" t="s">
        <v>229</v>
      </c>
      <c r="E142" s="5" t="s">
        <v>230</v>
      </c>
      <c r="F142" s="14">
        <v>60</v>
      </c>
      <c r="G142" s="34" t="s">
        <v>878</v>
      </c>
      <c r="H142" s="142"/>
      <c r="I142" s="288" t="s">
        <v>934</v>
      </c>
      <c r="J142" s="142" t="str">
        <f t="shared" si="15"/>
        <v>фото</v>
      </c>
      <c r="K142" s="15" t="s">
        <v>231</v>
      </c>
      <c r="L142" s="183">
        <v>12</v>
      </c>
      <c r="M142" s="204">
        <v>3.4000000000000002E-2</v>
      </c>
      <c r="N142" s="265"/>
      <c r="O142" s="341">
        <v>9</v>
      </c>
      <c r="P142" s="12">
        <v>169.4</v>
      </c>
      <c r="Q142" s="49">
        <f>'Бытовая пиротехника MAXSEM'!$P142*(1-процент)</f>
        <v>169.4</v>
      </c>
      <c r="R142" s="49">
        <f t="shared" si="16"/>
        <v>10164</v>
      </c>
      <c r="S142" s="151">
        <f t="shared" si="17"/>
        <v>0</v>
      </c>
      <c r="T142" s="155">
        <f>N142*L142</f>
        <v>0</v>
      </c>
      <c r="U142" s="161">
        <f>N142*M142</f>
        <v>0</v>
      </c>
    </row>
    <row r="143" spans="1:21" ht="16.5" thickBot="1" x14ac:dyDescent="0.3">
      <c r="A143" s="44"/>
      <c r="B143" s="73">
        <v>3</v>
      </c>
      <c r="C143" s="111"/>
      <c r="D143" s="75" t="s">
        <v>232</v>
      </c>
      <c r="E143" s="76" t="s">
        <v>233</v>
      </c>
      <c r="F143" s="77">
        <v>30</v>
      </c>
      <c r="G143" s="123" t="s">
        <v>878</v>
      </c>
      <c r="H143" s="143"/>
      <c r="I143" s="291" t="s">
        <v>935</v>
      </c>
      <c r="J143" s="143" t="str">
        <f t="shared" si="15"/>
        <v>фото</v>
      </c>
      <c r="K143" s="78" t="s">
        <v>150</v>
      </c>
      <c r="L143" s="186">
        <v>11</v>
      </c>
      <c r="M143" s="207">
        <v>3.4000000000000002E-2</v>
      </c>
      <c r="N143" s="266"/>
      <c r="O143" s="342">
        <v>10</v>
      </c>
      <c r="P143" s="79">
        <v>338.8</v>
      </c>
      <c r="Q143" s="113">
        <f>'Бытовая пиротехника MAXSEM'!$P143*(1-процент)</f>
        <v>338.8</v>
      </c>
      <c r="R143" s="113">
        <f t="shared" si="16"/>
        <v>10164</v>
      </c>
      <c r="S143" s="152">
        <f t="shared" si="17"/>
        <v>0</v>
      </c>
      <c r="T143" s="159">
        <f>N143*L143</f>
        <v>0</v>
      </c>
      <c r="U143" s="160">
        <f>N143*M143</f>
        <v>0</v>
      </c>
    </row>
    <row r="144" spans="1:21" ht="16.5" thickBot="1" x14ac:dyDescent="0.3">
      <c r="A144" s="44"/>
      <c r="B144" s="86"/>
      <c r="C144" s="96" t="s">
        <v>508</v>
      </c>
      <c r="D144" s="87"/>
      <c r="E144" s="88"/>
      <c r="F144" s="89"/>
      <c r="G144" s="277" t="s">
        <v>878</v>
      </c>
      <c r="H144" s="167"/>
      <c r="I144" s="292" t="s">
        <v>878</v>
      </c>
      <c r="J144" s="167"/>
      <c r="K144" s="90"/>
      <c r="L144" s="187"/>
      <c r="M144" s="208"/>
      <c r="N144" s="91"/>
      <c r="O144" s="343"/>
      <c r="P144" s="92"/>
      <c r="Q144" s="93"/>
      <c r="R144" s="93">
        <f t="shared" si="16"/>
        <v>0</v>
      </c>
      <c r="S144" s="196">
        <f t="shared" si="17"/>
        <v>0</v>
      </c>
      <c r="T144" s="40"/>
      <c r="U144" s="40"/>
    </row>
    <row r="145" spans="1:21" x14ac:dyDescent="0.25">
      <c r="A145" s="44"/>
      <c r="B145" s="65">
        <v>1</v>
      </c>
      <c r="C145" s="80"/>
      <c r="D145" s="67" t="s">
        <v>509</v>
      </c>
      <c r="E145" s="68" t="s">
        <v>510</v>
      </c>
      <c r="F145" s="69">
        <v>15</v>
      </c>
      <c r="G145" s="275" t="s">
        <v>1412</v>
      </c>
      <c r="H145" s="140" t="str">
        <f>HYPERLINK(Таблица2[[#This Row],[Столбец1]],"видео")</f>
        <v>видео</v>
      </c>
      <c r="I145" s="286" t="s">
        <v>936</v>
      </c>
      <c r="J145" s="140" t="str">
        <f t="shared" si="15"/>
        <v>фото</v>
      </c>
      <c r="K145" s="70" t="s">
        <v>511</v>
      </c>
      <c r="L145" s="181">
        <v>10</v>
      </c>
      <c r="M145" s="202">
        <v>0.05</v>
      </c>
      <c r="N145" s="264"/>
      <c r="O145" s="340">
        <v>1</v>
      </c>
      <c r="P145" s="71">
        <v>1065.9000000000001</v>
      </c>
      <c r="Q145" s="120">
        <f>'Бытовая пиротехника MAXSEM'!$P145*(1-процент)</f>
        <v>1065.9000000000001</v>
      </c>
      <c r="R145" s="120">
        <f t="shared" si="16"/>
        <v>15988.500000000002</v>
      </c>
      <c r="S145" s="174">
        <f t="shared" si="17"/>
        <v>0</v>
      </c>
      <c r="T145" s="157">
        <f t="shared" ref="T145:T150" si="18">N145*L145</f>
        <v>0</v>
      </c>
      <c r="U145" s="158">
        <f t="shared" ref="U145:U150" si="19">N145*M145</f>
        <v>0</v>
      </c>
    </row>
    <row r="146" spans="1:21" x14ac:dyDescent="0.25">
      <c r="A146" s="44"/>
      <c r="B146" s="72">
        <v>2</v>
      </c>
      <c r="C146" s="30"/>
      <c r="D146" s="4" t="s">
        <v>512</v>
      </c>
      <c r="E146" s="5" t="s">
        <v>510</v>
      </c>
      <c r="F146" s="14">
        <v>15</v>
      </c>
      <c r="G146" s="34" t="s">
        <v>1413</v>
      </c>
      <c r="H146" s="142" t="str">
        <f>HYPERLINK(Таблица2[[#This Row],[Столбец1]],"видео")</f>
        <v>видео</v>
      </c>
      <c r="I146" s="287" t="s">
        <v>937</v>
      </c>
      <c r="J146" s="142" t="str">
        <f t="shared" si="15"/>
        <v>фото</v>
      </c>
      <c r="K146" s="15" t="s">
        <v>513</v>
      </c>
      <c r="L146" s="183">
        <v>11</v>
      </c>
      <c r="M146" s="204">
        <v>5.5E-2</v>
      </c>
      <c r="N146" s="265"/>
      <c r="O146" s="341">
        <v>4</v>
      </c>
      <c r="P146" s="12">
        <v>1208.9000000000001</v>
      </c>
      <c r="Q146" s="49">
        <f>'Бытовая пиротехника MAXSEM'!$P146*(1-процент)</f>
        <v>1208.9000000000001</v>
      </c>
      <c r="R146" s="49">
        <f t="shared" si="16"/>
        <v>18133.5</v>
      </c>
      <c r="S146" s="173">
        <f t="shared" si="17"/>
        <v>0</v>
      </c>
      <c r="T146" s="155">
        <f t="shared" si="18"/>
        <v>0</v>
      </c>
      <c r="U146" s="161">
        <f t="shared" si="19"/>
        <v>0</v>
      </c>
    </row>
    <row r="147" spans="1:21" x14ac:dyDescent="0.25">
      <c r="A147" s="44"/>
      <c r="B147" s="72">
        <v>3</v>
      </c>
      <c r="C147" s="30"/>
      <c r="D147" s="4" t="s">
        <v>514</v>
      </c>
      <c r="E147" s="5" t="s">
        <v>515</v>
      </c>
      <c r="F147" s="14">
        <v>15</v>
      </c>
      <c r="G147" s="34" t="s">
        <v>1414</v>
      </c>
      <c r="H147" s="142" t="str">
        <f>HYPERLINK(Таблица2[[#This Row],[Столбец1]],"видео")</f>
        <v>видео</v>
      </c>
      <c r="I147" s="287" t="s">
        <v>938</v>
      </c>
      <c r="J147" s="142" t="str">
        <f t="shared" si="15"/>
        <v>фото</v>
      </c>
      <c r="K147" s="15" t="s">
        <v>516</v>
      </c>
      <c r="L147" s="183">
        <v>9</v>
      </c>
      <c r="M147" s="204">
        <v>0.05</v>
      </c>
      <c r="N147" s="265"/>
      <c r="O147" s="341">
        <v>2</v>
      </c>
      <c r="P147" s="12">
        <v>947.1</v>
      </c>
      <c r="Q147" s="49">
        <f>'Бытовая пиротехника MAXSEM'!$P147*(1-процент)</f>
        <v>947.1</v>
      </c>
      <c r="R147" s="49">
        <f t="shared" si="16"/>
        <v>14206.5</v>
      </c>
      <c r="S147" s="173">
        <f t="shared" si="17"/>
        <v>0</v>
      </c>
      <c r="T147" s="155">
        <f t="shared" si="18"/>
        <v>0</v>
      </c>
      <c r="U147" s="161">
        <f t="shared" si="19"/>
        <v>0</v>
      </c>
    </row>
    <row r="148" spans="1:21" x14ac:dyDescent="0.25">
      <c r="A148" s="44"/>
      <c r="B148" s="72">
        <v>4</v>
      </c>
      <c r="C148" s="30"/>
      <c r="D148" s="4" t="s">
        <v>517</v>
      </c>
      <c r="E148" s="5" t="s">
        <v>515</v>
      </c>
      <c r="F148" s="14">
        <v>12</v>
      </c>
      <c r="G148" s="34" t="s">
        <v>1415</v>
      </c>
      <c r="H148" s="142" t="str">
        <f>HYPERLINK(Таблица2[[#This Row],[Столбец1]],"видео")</f>
        <v>видео</v>
      </c>
      <c r="I148" s="287" t="s">
        <v>939</v>
      </c>
      <c r="J148" s="142" t="str">
        <f t="shared" si="15"/>
        <v>фото</v>
      </c>
      <c r="K148" s="15" t="s">
        <v>518</v>
      </c>
      <c r="L148" s="183">
        <v>14</v>
      </c>
      <c r="M148" s="204">
        <v>9.8000000000000004E-2</v>
      </c>
      <c r="N148" s="265"/>
      <c r="O148" s="341"/>
      <c r="P148" s="12">
        <v>2119.7000000000003</v>
      </c>
      <c r="Q148" s="49">
        <f>'Бытовая пиротехника MAXSEM'!$P148*(1-процент)</f>
        <v>2119.7000000000003</v>
      </c>
      <c r="R148" s="49">
        <f t="shared" si="16"/>
        <v>25436.400000000001</v>
      </c>
      <c r="S148" s="173">
        <f t="shared" si="17"/>
        <v>0</v>
      </c>
      <c r="T148" s="155">
        <f t="shared" si="18"/>
        <v>0</v>
      </c>
      <c r="U148" s="161">
        <f t="shared" si="19"/>
        <v>0</v>
      </c>
    </row>
    <row r="149" spans="1:21" x14ac:dyDescent="0.25">
      <c r="A149" s="44"/>
      <c r="B149" s="72">
        <v>5</v>
      </c>
      <c r="C149" s="30"/>
      <c r="D149" s="4" t="s">
        <v>519</v>
      </c>
      <c r="E149" s="5" t="s">
        <v>520</v>
      </c>
      <c r="F149" s="14">
        <v>12</v>
      </c>
      <c r="G149" s="34" t="s">
        <v>1416</v>
      </c>
      <c r="H149" s="142" t="str">
        <f>HYPERLINK(Таблица2[[#This Row],[Столбец1]],"видео")</f>
        <v>видео</v>
      </c>
      <c r="I149" s="287" t="s">
        <v>940</v>
      </c>
      <c r="J149" s="142" t="str">
        <f t="shared" si="15"/>
        <v>фото</v>
      </c>
      <c r="K149" s="15" t="s">
        <v>521</v>
      </c>
      <c r="L149" s="183">
        <v>10</v>
      </c>
      <c r="M149" s="204">
        <v>6.5000000000000002E-2</v>
      </c>
      <c r="N149" s="265"/>
      <c r="O149" s="341">
        <v>1</v>
      </c>
      <c r="P149" s="12">
        <v>1542.2</v>
      </c>
      <c r="Q149" s="49">
        <f>'Бытовая пиротехника MAXSEM'!$P149*(1-процент)</f>
        <v>1542.2</v>
      </c>
      <c r="R149" s="49">
        <f t="shared" si="16"/>
        <v>18506.400000000001</v>
      </c>
      <c r="S149" s="173">
        <f t="shared" si="17"/>
        <v>0</v>
      </c>
      <c r="T149" s="155">
        <f t="shared" si="18"/>
        <v>0</v>
      </c>
      <c r="U149" s="161">
        <f t="shared" si="19"/>
        <v>0</v>
      </c>
    </row>
    <row r="150" spans="1:21" ht="16.5" thickBot="1" x14ac:dyDescent="0.3">
      <c r="A150" s="44"/>
      <c r="B150" s="73">
        <v>6</v>
      </c>
      <c r="C150" s="115"/>
      <c r="D150" s="75" t="s">
        <v>522</v>
      </c>
      <c r="E150" s="76" t="s">
        <v>523</v>
      </c>
      <c r="F150" s="77">
        <v>12</v>
      </c>
      <c r="G150" s="123" t="s">
        <v>1417</v>
      </c>
      <c r="H150" s="143" t="str">
        <f>HYPERLINK(Таблица2[[#This Row],[Столбец1]],"видео")</f>
        <v>видео</v>
      </c>
      <c r="I150" s="294" t="s">
        <v>941</v>
      </c>
      <c r="J150" s="143" t="str">
        <f t="shared" si="15"/>
        <v>фото</v>
      </c>
      <c r="K150" s="78" t="s">
        <v>518</v>
      </c>
      <c r="L150" s="186">
        <v>14</v>
      </c>
      <c r="M150" s="207">
        <v>0.122</v>
      </c>
      <c r="N150" s="266"/>
      <c r="O150" s="342">
        <v>1</v>
      </c>
      <c r="P150" s="79">
        <v>2390.2999999999997</v>
      </c>
      <c r="Q150" s="113">
        <f>'Бытовая пиротехника MAXSEM'!$P150*(1-процент)</f>
        <v>2390.2999999999997</v>
      </c>
      <c r="R150" s="113">
        <f t="shared" si="16"/>
        <v>28683.599999999999</v>
      </c>
      <c r="S150" s="175">
        <f t="shared" si="17"/>
        <v>0</v>
      </c>
      <c r="T150" s="159">
        <f t="shared" si="18"/>
        <v>0</v>
      </c>
      <c r="U150" s="160">
        <f t="shared" si="19"/>
        <v>0</v>
      </c>
    </row>
    <row r="151" spans="1:21" ht="16.5" thickBot="1" x14ac:dyDescent="0.3">
      <c r="A151" s="44"/>
      <c r="B151" s="86"/>
      <c r="C151" s="96" t="s">
        <v>234</v>
      </c>
      <c r="D151" s="87"/>
      <c r="E151" s="88"/>
      <c r="F151" s="86"/>
      <c r="G151" s="277" t="s">
        <v>878</v>
      </c>
      <c r="H151" s="167"/>
      <c r="I151" s="292" t="s">
        <v>878</v>
      </c>
      <c r="J151" s="167"/>
      <c r="K151" s="90"/>
      <c r="L151" s="187"/>
      <c r="M151" s="208"/>
      <c r="N151" s="91"/>
      <c r="O151" s="343"/>
      <c r="P151" s="92"/>
      <c r="Q151" s="93"/>
      <c r="R151" s="93">
        <f t="shared" si="16"/>
        <v>0</v>
      </c>
      <c r="S151" s="196">
        <f t="shared" si="17"/>
        <v>0</v>
      </c>
      <c r="T151" s="40"/>
      <c r="U151" s="40"/>
    </row>
    <row r="152" spans="1:21" x14ac:dyDescent="0.25">
      <c r="A152" s="44"/>
      <c r="B152" s="65">
        <v>1</v>
      </c>
      <c r="C152" s="80"/>
      <c r="D152" s="67" t="s">
        <v>773</v>
      </c>
      <c r="E152" s="68" t="s">
        <v>235</v>
      </c>
      <c r="F152" s="69">
        <v>12</v>
      </c>
      <c r="G152" s="275" t="s">
        <v>1579</v>
      </c>
      <c r="H152" s="140" t="str">
        <f>HYPERLINK(Таблица2[[#This Row],[Столбец1]],"видео")</f>
        <v>видео</v>
      </c>
      <c r="I152" s="286" t="s">
        <v>942</v>
      </c>
      <c r="J152" s="140" t="str">
        <f t="shared" si="15"/>
        <v>фото</v>
      </c>
      <c r="K152" s="70" t="s">
        <v>159</v>
      </c>
      <c r="L152" s="181">
        <v>10</v>
      </c>
      <c r="M152" s="202">
        <v>0.04</v>
      </c>
      <c r="N152" s="264"/>
      <c r="O152" s="340"/>
      <c r="P152" s="71">
        <v>1101.1000000000001</v>
      </c>
      <c r="Q152" s="120">
        <f>'Бытовая пиротехника MAXSEM'!$P152*(1-процент)</f>
        <v>1101.1000000000001</v>
      </c>
      <c r="R152" s="120">
        <f t="shared" si="16"/>
        <v>13213.2</v>
      </c>
      <c r="S152" s="174">
        <f t="shared" si="17"/>
        <v>0</v>
      </c>
      <c r="T152" s="157">
        <f t="shared" ref="T152:T173" si="20">N152*L152</f>
        <v>0</v>
      </c>
      <c r="U152" s="158">
        <f t="shared" ref="U152:U173" si="21">N152*M152</f>
        <v>0</v>
      </c>
    </row>
    <row r="153" spans="1:21" x14ac:dyDescent="0.25">
      <c r="A153" s="44"/>
      <c r="B153" s="72">
        <v>2</v>
      </c>
      <c r="C153" s="30"/>
      <c r="D153" s="4" t="s">
        <v>236</v>
      </c>
      <c r="E153" s="5" t="s">
        <v>237</v>
      </c>
      <c r="F153" s="14">
        <v>20</v>
      </c>
      <c r="G153" s="34" t="s">
        <v>1577</v>
      </c>
      <c r="H153" s="142" t="str">
        <f>HYPERLINK(Таблица2[[#This Row],[Столбец1]],"видео")</f>
        <v>видео</v>
      </c>
      <c r="I153" s="287" t="s">
        <v>943</v>
      </c>
      <c r="J153" s="142" t="str">
        <f t="shared" si="15"/>
        <v>фото</v>
      </c>
      <c r="K153" s="15" t="s">
        <v>238</v>
      </c>
      <c r="L153" s="183">
        <v>12</v>
      </c>
      <c r="M153" s="204">
        <v>0.05</v>
      </c>
      <c r="N153" s="265"/>
      <c r="O153" s="341"/>
      <c r="P153" s="12">
        <v>836</v>
      </c>
      <c r="Q153" s="49">
        <f>'Бытовая пиротехника MAXSEM'!$P153*(1-процент)</f>
        <v>836</v>
      </c>
      <c r="R153" s="49">
        <f t="shared" si="16"/>
        <v>16720</v>
      </c>
      <c r="S153" s="173">
        <f t="shared" si="17"/>
        <v>0</v>
      </c>
      <c r="T153" s="155">
        <f t="shared" si="20"/>
        <v>0</v>
      </c>
      <c r="U153" s="161">
        <f t="shared" si="21"/>
        <v>0</v>
      </c>
    </row>
    <row r="154" spans="1:21" x14ac:dyDescent="0.25">
      <c r="A154" s="44"/>
      <c r="B154" s="72">
        <v>3</v>
      </c>
      <c r="C154" s="241"/>
      <c r="D154" s="4" t="s">
        <v>551</v>
      </c>
      <c r="E154" s="5" t="s">
        <v>682</v>
      </c>
      <c r="F154" s="14">
        <v>24</v>
      </c>
      <c r="G154" s="34" t="s">
        <v>1576</v>
      </c>
      <c r="H154" s="142" t="str">
        <f>HYPERLINK(Таблица2[[#This Row],[Столбец1]],"видео")</f>
        <v>видео</v>
      </c>
      <c r="I154" s="290" t="s">
        <v>944</v>
      </c>
      <c r="J154" s="141" t="str">
        <f t="shared" si="15"/>
        <v>фото</v>
      </c>
      <c r="K154" s="15" t="s">
        <v>145</v>
      </c>
      <c r="L154" s="183">
        <v>7</v>
      </c>
      <c r="M154" s="204">
        <v>4.6199999999999998E-2</v>
      </c>
      <c r="N154" s="265"/>
      <c r="O154" s="341">
        <v>2</v>
      </c>
      <c r="P154" s="146">
        <v>478.5</v>
      </c>
      <c r="Q154" s="49">
        <f>'Бытовая пиротехника MAXSEM'!$P154*(1-процент)</f>
        <v>478.5</v>
      </c>
      <c r="R154" s="49">
        <f t="shared" si="16"/>
        <v>11484</v>
      </c>
      <c r="S154" s="173">
        <f t="shared" si="17"/>
        <v>0</v>
      </c>
      <c r="T154" s="155">
        <f t="shared" si="20"/>
        <v>0</v>
      </c>
      <c r="U154" s="161">
        <f t="shared" si="21"/>
        <v>0</v>
      </c>
    </row>
    <row r="155" spans="1:21" x14ac:dyDescent="0.25">
      <c r="A155" s="44"/>
      <c r="B155" s="72">
        <v>4</v>
      </c>
      <c r="C155" s="241"/>
      <c r="D155" s="4" t="s">
        <v>550</v>
      </c>
      <c r="E155" s="5" t="s">
        <v>681</v>
      </c>
      <c r="F155" s="14">
        <v>36</v>
      </c>
      <c r="G155" s="34" t="s">
        <v>1575</v>
      </c>
      <c r="H155" s="142" t="str">
        <f>HYPERLINK(Таблица2[[#This Row],[Столбец1]],"видео")</f>
        <v>видео</v>
      </c>
      <c r="I155" s="290" t="s">
        <v>945</v>
      </c>
      <c r="J155" s="141" t="str">
        <f t="shared" si="15"/>
        <v>фото</v>
      </c>
      <c r="K155" s="15" t="s">
        <v>100</v>
      </c>
      <c r="L155" s="183">
        <v>10</v>
      </c>
      <c r="M155" s="204">
        <v>0.04</v>
      </c>
      <c r="N155" s="265"/>
      <c r="O155" s="341"/>
      <c r="P155" s="146">
        <v>213.39999999999998</v>
      </c>
      <c r="Q155" s="49">
        <f>'Бытовая пиротехника MAXSEM'!$P155*(1-процент)</f>
        <v>213.39999999999998</v>
      </c>
      <c r="R155" s="49">
        <f t="shared" si="16"/>
        <v>7682.4</v>
      </c>
      <c r="S155" s="173">
        <f t="shared" si="17"/>
        <v>0</v>
      </c>
      <c r="T155" s="155">
        <f t="shared" si="20"/>
        <v>0</v>
      </c>
      <c r="U155" s="161">
        <f t="shared" si="21"/>
        <v>0</v>
      </c>
    </row>
    <row r="156" spans="1:21" x14ac:dyDescent="0.25">
      <c r="A156" s="44"/>
      <c r="B156" s="72">
        <v>5</v>
      </c>
      <c r="C156" s="241"/>
      <c r="D156" s="4" t="s">
        <v>548</v>
      </c>
      <c r="E156" s="5" t="s">
        <v>679</v>
      </c>
      <c r="F156" s="14">
        <v>36</v>
      </c>
      <c r="G156" s="34" t="s">
        <v>1574</v>
      </c>
      <c r="H156" s="142" t="str">
        <f>HYPERLINK(Таблица2[[#This Row],[Столбец1]],"видео")</f>
        <v>видео</v>
      </c>
      <c r="I156" s="290" t="s">
        <v>946</v>
      </c>
      <c r="J156" s="141" t="str">
        <f t="shared" si="15"/>
        <v>фото</v>
      </c>
      <c r="K156" s="15" t="s">
        <v>100</v>
      </c>
      <c r="L156" s="183">
        <v>14</v>
      </c>
      <c r="M156" s="204">
        <v>4.8899999999999999E-2</v>
      </c>
      <c r="N156" s="265"/>
      <c r="O156" s="341"/>
      <c r="P156" s="146">
        <v>236.5</v>
      </c>
      <c r="Q156" s="49">
        <f>'Бытовая пиротехника MAXSEM'!$P156*(1-процент)</f>
        <v>236.5</v>
      </c>
      <c r="R156" s="49">
        <f t="shared" si="16"/>
        <v>8514</v>
      </c>
      <c r="S156" s="173">
        <f t="shared" si="17"/>
        <v>0</v>
      </c>
      <c r="T156" s="155">
        <f t="shared" si="20"/>
        <v>0</v>
      </c>
      <c r="U156" s="161">
        <f t="shared" si="21"/>
        <v>0</v>
      </c>
    </row>
    <row r="157" spans="1:21" x14ac:dyDescent="0.25">
      <c r="A157" s="44"/>
      <c r="B157" s="72">
        <v>6</v>
      </c>
      <c r="C157" s="241"/>
      <c r="D157" s="4" t="s">
        <v>549</v>
      </c>
      <c r="E157" s="5" t="s">
        <v>680</v>
      </c>
      <c r="F157" s="14">
        <v>12</v>
      </c>
      <c r="G157" s="34" t="s">
        <v>1573</v>
      </c>
      <c r="H157" s="142" t="str">
        <f>HYPERLINK(Таблица2[[#This Row],[Столбец1]],"видео")</f>
        <v>видео</v>
      </c>
      <c r="I157" s="290" t="s">
        <v>947</v>
      </c>
      <c r="J157" s="141" t="str">
        <f t="shared" si="15"/>
        <v>фото</v>
      </c>
      <c r="K157" s="15" t="s">
        <v>159</v>
      </c>
      <c r="L157" s="183">
        <v>13</v>
      </c>
      <c r="M157" s="204">
        <v>6.1200000000000004E-2</v>
      </c>
      <c r="N157" s="265"/>
      <c r="O157" s="341">
        <v>1</v>
      </c>
      <c r="P157" s="146">
        <v>984.5</v>
      </c>
      <c r="Q157" s="49">
        <f>'Бытовая пиротехника MAXSEM'!$P157*(1-процент)</f>
        <v>984.5</v>
      </c>
      <c r="R157" s="49">
        <f t="shared" si="16"/>
        <v>11814</v>
      </c>
      <c r="S157" s="173">
        <f t="shared" si="17"/>
        <v>0</v>
      </c>
      <c r="T157" s="155">
        <f t="shared" si="20"/>
        <v>0</v>
      </c>
      <c r="U157" s="161">
        <f t="shared" si="21"/>
        <v>0</v>
      </c>
    </row>
    <row r="158" spans="1:21" x14ac:dyDescent="0.25">
      <c r="A158" s="44"/>
      <c r="B158" s="72">
        <v>7</v>
      </c>
      <c r="C158" s="30"/>
      <c r="D158" s="4" t="s">
        <v>774</v>
      </c>
      <c r="E158" s="5" t="s">
        <v>239</v>
      </c>
      <c r="F158" s="14">
        <v>40</v>
      </c>
      <c r="G158" s="34" t="s">
        <v>1578</v>
      </c>
      <c r="H158" s="142" t="str">
        <f>HYPERLINK(Таблица2[[#This Row],[Столбец1]],"видео")</f>
        <v>видео</v>
      </c>
      <c r="I158" s="287" t="s">
        <v>948</v>
      </c>
      <c r="J158" s="142" t="str">
        <f t="shared" si="15"/>
        <v>фото</v>
      </c>
      <c r="K158" s="15" t="s">
        <v>240</v>
      </c>
      <c r="L158" s="183">
        <v>13</v>
      </c>
      <c r="M158" s="204">
        <v>5.6000000000000001E-2</v>
      </c>
      <c r="N158" s="265"/>
      <c r="O158" s="341">
        <v>2</v>
      </c>
      <c r="P158" s="12">
        <v>447.7</v>
      </c>
      <c r="Q158" s="49">
        <f>'Бытовая пиротехника MAXSEM'!$P158*(1-процент)</f>
        <v>447.7</v>
      </c>
      <c r="R158" s="49">
        <f t="shared" si="16"/>
        <v>17908</v>
      </c>
      <c r="S158" s="173">
        <f t="shared" si="17"/>
        <v>0</v>
      </c>
      <c r="T158" s="155">
        <f t="shared" si="20"/>
        <v>0</v>
      </c>
      <c r="U158" s="161">
        <f t="shared" si="21"/>
        <v>0</v>
      </c>
    </row>
    <row r="159" spans="1:21" x14ac:dyDescent="0.25">
      <c r="A159" s="44"/>
      <c r="B159" s="72">
        <v>8</v>
      </c>
      <c r="C159" s="13"/>
      <c r="D159" s="4" t="s">
        <v>768</v>
      </c>
      <c r="E159" s="5" t="s">
        <v>241</v>
      </c>
      <c r="F159" s="21">
        <v>180</v>
      </c>
      <c r="G159" s="34" t="s">
        <v>878</v>
      </c>
      <c r="H159" s="142"/>
      <c r="I159" s="288" t="s">
        <v>949</v>
      </c>
      <c r="J159" s="142" t="str">
        <f t="shared" si="15"/>
        <v>фото</v>
      </c>
      <c r="K159" s="15" t="s">
        <v>242</v>
      </c>
      <c r="L159" s="183">
        <v>13</v>
      </c>
      <c r="M159" s="204">
        <v>4.1000000000000002E-2</v>
      </c>
      <c r="N159" s="265"/>
      <c r="O159" s="341">
        <v>83</v>
      </c>
      <c r="P159" s="12">
        <v>96.8</v>
      </c>
      <c r="Q159" s="49">
        <f>'Бытовая пиротехника MAXSEM'!$P159*(1-процент)</f>
        <v>96.8</v>
      </c>
      <c r="R159" s="49">
        <f t="shared" si="16"/>
        <v>17424</v>
      </c>
      <c r="S159" s="173">
        <f t="shared" si="17"/>
        <v>0</v>
      </c>
      <c r="T159" s="155">
        <f t="shared" si="20"/>
        <v>0</v>
      </c>
      <c r="U159" s="161">
        <f t="shared" si="21"/>
        <v>0</v>
      </c>
    </row>
    <row r="160" spans="1:21" x14ac:dyDescent="0.25">
      <c r="A160" s="44"/>
      <c r="B160" s="72">
        <v>9</v>
      </c>
      <c r="C160" s="13"/>
      <c r="D160" s="4" t="s">
        <v>769</v>
      </c>
      <c r="E160" s="5" t="s">
        <v>243</v>
      </c>
      <c r="F160" s="21">
        <v>140</v>
      </c>
      <c r="G160" s="34" t="s">
        <v>878</v>
      </c>
      <c r="H160" s="142"/>
      <c r="I160" s="288" t="s">
        <v>950</v>
      </c>
      <c r="J160" s="142" t="str">
        <f t="shared" si="15"/>
        <v>фото</v>
      </c>
      <c r="K160" s="15" t="s">
        <v>244</v>
      </c>
      <c r="L160" s="183">
        <v>12</v>
      </c>
      <c r="M160" s="204">
        <v>3.7999999999999999E-2</v>
      </c>
      <c r="N160" s="265"/>
      <c r="O160" s="341">
        <v>73</v>
      </c>
      <c r="P160" s="12">
        <v>126.5</v>
      </c>
      <c r="Q160" s="49">
        <f>'Бытовая пиротехника MAXSEM'!$P160*(1-процент)</f>
        <v>126.5</v>
      </c>
      <c r="R160" s="49">
        <f t="shared" si="16"/>
        <v>17710</v>
      </c>
      <c r="S160" s="173">
        <f t="shared" si="17"/>
        <v>0</v>
      </c>
      <c r="T160" s="155">
        <f t="shared" si="20"/>
        <v>0</v>
      </c>
      <c r="U160" s="161">
        <f t="shared" si="21"/>
        <v>0</v>
      </c>
    </row>
    <row r="161" spans="1:21" x14ac:dyDescent="0.25">
      <c r="A161" s="44"/>
      <c r="B161" s="72">
        <v>10</v>
      </c>
      <c r="C161" s="241"/>
      <c r="D161" s="4" t="s">
        <v>770</v>
      </c>
      <c r="E161" s="5" t="s">
        <v>653</v>
      </c>
      <c r="F161" s="14">
        <v>180</v>
      </c>
      <c r="G161" s="34" t="s">
        <v>878</v>
      </c>
      <c r="H161" s="142"/>
      <c r="I161" s="290" t="s">
        <v>951</v>
      </c>
      <c r="J161" s="141" t="str">
        <f t="shared" si="15"/>
        <v>фото</v>
      </c>
      <c r="K161" s="15" t="s">
        <v>242</v>
      </c>
      <c r="L161" s="183">
        <v>12</v>
      </c>
      <c r="M161" s="204">
        <v>3.9E-2</v>
      </c>
      <c r="N161" s="265"/>
      <c r="O161" s="341">
        <v>68</v>
      </c>
      <c r="P161" s="146">
        <v>80.3</v>
      </c>
      <c r="Q161" s="49">
        <f>'Бытовая пиротехника MAXSEM'!$P161*(1-процент)</f>
        <v>80.3</v>
      </c>
      <c r="R161" s="49">
        <f t="shared" si="16"/>
        <v>14454</v>
      </c>
      <c r="S161" s="173">
        <f t="shared" si="17"/>
        <v>0</v>
      </c>
      <c r="T161" s="155">
        <f t="shared" si="20"/>
        <v>0</v>
      </c>
      <c r="U161" s="161">
        <f t="shared" si="21"/>
        <v>0</v>
      </c>
    </row>
    <row r="162" spans="1:21" x14ac:dyDescent="0.25">
      <c r="A162" s="44"/>
      <c r="B162" s="72">
        <v>11</v>
      </c>
      <c r="C162" s="241"/>
      <c r="D162" s="4" t="s">
        <v>771</v>
      </c>
      <c r="E162" s="5" t="s">
        <v>653</v>
      </c>
      <c r="F162" s="14">
        <v>180</v>
      </c>
      <c r="G162" s="34" t="s">
        <v>878</v>
      </c>
      <c r="H162" s="142"/>
      <c r="I162" s="290" t="s">
        <v>952</v>
      </c>
      <c r="J162" s="141" t="str">
        <f t="shared" si="15"/>
        <v>фото</v>
      </c>
      <c r="K162" s="15" t="s">
        <v>242</v>
      </c>
      <c r="L162" s="183">
        <v>13</v>
      </c>
      <c r="M162" s="204">
        <v>7.3999999999999996E-2</v>
      </c>
      <c r="N162" s="265"/>
      <c r="O162" s="341"/>
      <c r="P162" s="146">
        <v>103.4</v>
      </c>
      <c r="Q162" s="49">
        <f>'Бытовая пиротехника MAXSEM'!$P162*(1-процент)</f>
        <v>103.4</v>
      </c>
      <c r="R162" s="49">
        <f t="shared" si="16"/>
        <v>18612</v>
      </c>
      <c r="S162" s="173">
        <f t="shared" si="17"/>
        <v>0</v>
      </c>
      <c r="T162" s="155">
        <f t="shared" si="20"/>
        <v>0</v>
      </c>
      <c r="U162" s="161">
        <f t="shared" si="21"/>
        <v>0</v>
      </c>
    </row>
    <row r="163" spans="1:21" x14ac:dyDescent="0.25">
      <c r="A163" s="44"/>
      <c r="B163" s="72">
        <v>12</v>
      </c>
      <c r="C163" s="241"/>
      <c r="D163" s="4" t="s">
        <v>772</v>
      </c>
      <c r="E163" s="5" t="s">
        <v>653</v>
      </c>
      <c r="F163" s="14">
        <v>180</v>
      </c>
      <c r="G163" s="34" t="s">
        <v>878</v>
      </c>
      <c r="H163" s="142"/>
      <c r="I163" s="290" t="s">
        <v>953</v>
      </c>
      <c r="J163" s="141" t="str">
        <f t="shared" si="15"/>
        <v>фото</v>
      </c>
      <c r="K163" s="15" t="s">
        <v>641</v>
      </c>
      <c r="L163" s="183">
        <v>8</v>
      </c>
      <c r="M163" s="204">
        <v>6.7000000000000004E-2</v>
      </c>
      <c r="N163" s="265"/>
      <c r="O163" s="341">
        <v>2</v>
      </c>
      <c r="P163" s="146">
        <v>68.2</v>
      </c>
      <c r="Q163" s="49">
        <f>'Бытовая пиротехника MAXSEM'!$P163*(1-процент)</f>
        <v>68.2</v>
      </c>
      <c r="R163" s="49">
        <f t="shared" si="16"/>
        <v>12276</v>
      </c>
      <c r="S163" s="173">
        <f t="shared" si="17"/>
        <v>0</v>
      </c>
      <c r="T163" s="155">
        <f t="shared" si="20"/>
        <v>0</v>
      </c>
      <c r="U163" s="161">
        <f t="shared" si="21"/>
        <v>0</v>
      </c>
    </row>
    <row r="164" spans="1:21" x14ac:dyDescent="0.25">
      <c r="A164" s="44"/>
      <c r="B164" s="72">
        <v>13</v>
      </c>
      <c r="C164" s="241"/>
      <c r="D164" s="4" t="s">
        <v>712</v>
      </c>
      <c r="E164" s="5" t="s">
        <v>653</v>
      </c>
      <c r="F164" s="14">
        <v>120</v>
      </c>
      <c r="G164" s="34" t="s">
        <v>878</v>
      </c>
      <c r="H164" s="142"/>
      <c r="I164" s="290" t="s">
        <v>954</v>
      </c>
      <c r="J164" s="141" t="str">
        <f t="shared" si="15"/>
        <v>фото</v>
      </c>
      <c r="K164" s="15" t="s">
        <v>696</v>
      </c>
      <c r="L164" s="183">
        <v>13</v>
      </c>
      <c r="M164" s="204">
        <v>0.05</v>
      </c>
      <c r="N164" s="265"/>
      <c r="O164" s="341"/>
      <c r="P164" s="146">
        <v>137.5</v>
      </c>
      <c r="Q164" s="49">
        <f>'Бытовая пиротехника MAXSEM'!$P164*(1-процент)</f>
        <v>137.5</v>
      </c>
      <c r="R164" s="49">
        <f t="shared" si="16"/>
        <v>16500</v>
      </c>
      <c r="S164" s="173">
        <f t="shared" si="17"/>
        <v>0</v>
      </c>
      <c r="T164" s="155">
        <f t="shared" si="20"/>
        <v>0</v>
      </c>
      <c r="U164" s="161">
        <f t="shared" si="21"/>
        <v>0</v>
      </c>
    </row>
    <row r="165" spans="1:21" x14ac:dyDescent="0.25">
      <c r="A165" s="44"/>
      <c r="B165" s="72">
        <v>14</v>
      </c>
      <c r="C165" s="52" t="s">
        <v>49</v>
      </c>
      <c r="D165" s="4" t="s">
        <v>775</v>
      </c>
      <c r="E165" s="5" t="s">
        <v>653</v>
      </c>
      <c r="F165" s="14">
        <v>120</v>
      </c>
      <c r="G165" s="34" t="s">
        <v>878</v>
      </c>
      <c r="H165" s="142"/>
      <c r="I165" s="290" t="s">
        <v>955</v>
      </c>
      <c r="J165" s="141" t="str">
        <f t="shared" si="15"/>
        <v>фото</v>
      </c>
      <c r="K165" s="15" t="s">
        <v>799</v>
      </c>
      <c r="L165" s="183">
        <v>8</v>
      </c>
      <c r="M165" s="204">
        <v>0.05</v>
      </c>
      <c r="N165" s="265"/>
      <c r="O165" s="341">
        <v>6</v>
      </c>
      <c r="P165" s="245">
        <v>96.8</v>
      </c>
      <c r="Q165" s="49">
        <f>'Бытовая пиротехника MAXSEM'!$P165*(1-процент)</f>
        <v>96.8</v>
      </c>
      <c r="R165" s="49">
        <f t="shared" si="16"/>
        <v>11616</v>
      </c>
      <c r="S165" s="173">
        <f t="shared" si="17"/>
        <v>0</v>
      </c>
      <c r="T165" s="30">
        <f t="shared" si="20"/>
        <v>0</v>
      </c>
      <c r="U165" s="246">
        <f t="shared" si="21"/>
        <v>0</v>
      </c>
    </row>
    <row r="166" spans="1:21" x14ac:dyDescent="0.25">
      <c r="A166" s="44"/>
      <c r="B166" s="72">
        <v>15</v>
      </c>
      <c r="C166" s="30"/>
      <c r="D166" s="4" t="s">
        <v>245</v>
      </c>
      <c r="E166" s="6" t="s">
        <v>652</v>
      </c>
      <c r="F166" s="21">
        <v>96</v>
      </c>
      <c r="G166" s="34" t="s">
        <v>1396</v>
      </c>
      <c r="H166" s="142" t="str">
        <f>HYPERLINK(Таблица2[[#This Row],[Столбец1]],"видео")</f>
        <v>видео</v>
      </c>
      <c r="I166" s="287" t="s">
        <v>956</v>
      </c>
      <c r="J166" s="142" t="str">
        <f t="shared" si="15"/>
        <v>фото</v>
      </c>
      <c r="K166" s="15" t="s">
        <v>263</v>
      </c>
      <c r="L166" s="183">
        <v>18</v>
      </c>
      <c r="M166" s="204">
        <v>4.3999999999999997E-2</v>
      </c>
      <c r="N166" s="265"/>
      <c r="O166" s="341"/>
      <c r="P166" s="12">
        <v>380.59999999999997</v>
      </c>
      <c r="Q166" s="49">
        <f>'Бытовая пиротехника MAXSEM'!$P166*(1-процент)</f>
        <v>380.59999999999997</v>
      </c>
      <c r="R166" s="49">
        <f t="shared" si="16"/>
        <v>36537.599999999999</v>
      </c>
      <c r="S166" s="173">
        <f t="shared" si="17"/>
        <v>0</v>
      </c>
      <c r="T166" s="155">
        <f t="shared" si="20"/>
        <v>0</v>
      </c>
      <c r="U166" s="161">
        <f t="shared" si="21"/>
        <v>0</v>
      </c>
    </row>
    <row r="167" spans="1:21" x14ac:dyDescent="0.25">
      <c r="A167" s="44"/>
      <c r="B167" s="72">
        <v>16</v>
      </c>
      <c r="C167" s="241"/>
      <c r="D167" s="8" t="s">
        <v>590</v>
      </c>
      <c r="E167" s="6" t="s">
        <v>651</v>
      </c>
      <c r="F167" s="14">
        <v>50</v>
      </c>
      <c r="G167" s="34" t="s">
        <v>878</v>
      </c>
      <c r="H167" s="142"/>
      <c r="I167" s="287" t="s">
        <v>957</v>
      </c>
      <c r="J167" s="142" t="str">
        <f t="shared" si="15"/>
        <v>фото</v>
      </c>
      <c r="K167" s="15" t="s">
        <v>507</v>
      </c>
      <c r="L167" s="183">
        <v>6</v>
      </c>
      <c r="M167" s="204">
        <v>1.4999999999999999E-2</v>
      </c>
      <c r="N167" s="265"/>
      <c r="O167" s="341"/>
      <c r="P167" s="12">
        <v>203.5</v>
      </c>
      <c r="Q167" s="49">
        <f>'Бытовая пиротехника MAXSEM'!$P167*(1-процент)</f>
        <v>203.5</v>
      </c>
      <c r="R167" s="49">
        <f t="shared" si="16"/>
        <v>10175</v>
      </c>
      <c r="S167" s="173">
        <f t="shared" si="17"/>
        <v>0</v>
      </c>
      <c r="T167" s="155">
        <f t="shared" si="20"/>
        <v>0</v>
      </c>
      <c r="U167" s="161">
        <f t="shared" si="21"/>
        <v>0</v>
      </c>
    </row>
    <row r="168" spans="1:21" x14ac:dyDescent="0.25">
      <c r="A168" s="44"/>
      <c r="B168" s="72">
        <v>17</v>
      </c>
      <c r="C168" s="241"/>
      <c r="D168" s="8" t="s">
        <v>591</v>
      </c>
      <c r="E168" s="6" t="s">
        <v>650</v>
      </c>
      <c r="F168" s="14">
        <v>50</v>
      </c>
      <c r="G168" s="34" t="s">
        <v>878</v>
      </c>
      <c r="H168" s="142"/>
      <c r="I168" s="290" t="s">
        <v>958</v>
      </c>
      <c r="J168" s="141" t="str">
        <f t="shared" si="15"/>
        <v>фото</v>
      </c>
      <c r="K168" s="15" t="s">
        <v>507</v>
      </c>
      <c r="L168" s="183">
        <v>6</v>
      </c>
      <c r="M168" s="204">
        <v>1.4999999999999999E-2</v>
      </c>
      <c r="N168" s="265"/>
      <c r="O168" s="341">
        <v>2</v>
      </c>
      <c r="P168" s="146">
        <v>203.5</v>
      </c>
      <c r="Q168" s="49">
        <f>'Бытовая пиротехника MAXSEM'!$P168*(1-процент)</f>
        <v>203.5</v>
      </c>
      <c r="R168" s="49">
        <f t="shared" si="16"/>
        <v>10175</v>
      </c>
      <c r="S168" s="173">
        <f t="shared" si="17"/>
        <v>0</v>
      </c>
      <c r="T168" s="155">
        <f t="shared" si="20"/>
        <v>0</v>
      </c>
      <c r="U168" s="161">
        <f t="shared" si="21"/>
        <v>0</v>
      </c>
    </row>
    <row r="169" spans="1:21" x14ac:dyDescent="0.25">
      <c r="A169" s="44"/>
      <c r="B169" s="72">
        <v>18</v>
      </c>
      <c r="C169" s="241"/>
      <c r="D169" s="64" t="s">
        <v>592</v>
      </c>
      <c r="E169" s="6" t="s">
        <v>649</v>
      </c>
      <c r="F169" s="14">
        <v>50</v>
      </c>
      <c r="G169" s="34" t="s">
        <v>878</v>
      </c>
      <c r="H169" s="142"/>
      <c r="I169" s="290" t="s">
        <v>959</v>
      </c>
      <c r="J169" s="141" t="str">
        <f t="shared" si="15"/>
        <v>фото</v>
      </c>
      <c r="K169" s="15" t="s">
        <v>507</v>
      </c>
      <c r="L169" s="183">
        <v>6</v>
      </c>
      <c r="M169" s="204">
        <v>1.4999999999999999E-2</v>
      </c>
      <c r="N169" s="265"/>
      <c r="O169" s="341"/>
      <c r="P169" s="146">
        <v>203.5</v>
      </c>
      <c r="Q169" s="49">
        <f>'Бытовая пиротехника MAXSEM'!$P169*(1-процент)</f>
        <v>203.5</v>
      </c>
      <c r="R169" s="49">
        <f t="shared" si="16"/>
        <v>10175</v>
      </c>
      <c r="S169" s="173">
        <f t="shared" si="17"/>
        <v>0</v>
      </c>
      <c r="T169" s="155">
        <f t="shared" si="20"/>
        <v>0</v>
      </c>
      <c r="U169" s="161">
        <f t="shared" si="21"/>
        <v>0</v>
      </c>
    </row>
    <row r="170" spans="1:21" ht="16.5" thickBot="1" x14ac:dyDescent="0.3">
      <c r="A170" s="44"/>
      <c r="B170" s="73">
        <v>19</v>
      </c>
      <c r="C170" s="251"/>
      <c r="D170" s="256" t="s">
        <v>593</v>
      </c>
      <c r="E170" s="83" t="s">
        <v>648</v>
      </c>
      <c r="F170" s="77">
        <v>50</v>
      </c>
      <c r="G170" s="123" t="s">
        <v>878</v>
      </c>
      <c r="H170" s="143"/>
      <c r="I170" s="296" t="s">
        <v>960</v>
      </c>
      <c r="J170" s="144" t="str">
        <f t="shared" si="15"/>
        <v>фото</v>
      </c>
      <c r="K170" s="78" t="s">
        <v>507</v>
      </c>
      <c r="L170" s="186">
        <v>6</v>
      </c>
      <c r="M170" s="207">
        <v>1.4999999999999999E-2</v>
      </c>
      <c r="N170" s="266"/>
      <c r="O170" s="342"/>
      <c r="P170" s="147">
        <v>203.5</v>
      </c>
      <c r="Q170" s="113">
        <f>'Бытовая пиротехника MAXSEM'!$P170*(1-процент)</f>
        <v>203.5</v>
      </c>
      <c r="R170" s="113">
        <f t="shared" si="16"/>
        <v>10175</v>
      </c>
      <c r="S170" s="175">
        <f t="shared" si="17"/>
        <v>0</v>
      </c>
      <c r="T170" s="159">
        <f t="shared" si="20"/>
        <v>0</v>
      </c>
      <c r="U170" s="160">
        <f t="shared" si="21"/>
        <v>0</v>
      </c>
    </row>
    <row r="171" spans="1:21" ht="16.5" thickBot="1" x14ac:dyDescent="0.3">
      <c r="A171" s="44"/>
      <c r="B171" s="86"/>
      <c r="C171" s="108" t="s">
        <v>776</v>
      </c>
      <c r="D171" s="99"/>
      <c r="E171" s="88"/>
      <c r="F171" s="100"/>
      <c r="G171" s="277" t="s">
        <v>878</v>
      </c>
      <c r="H171" s="327"/>
      <c r="I171" s="298" t="s">
        <v>878</v>
      </c>
      <c r="J171" s="168"/>
      <c r="K171" s="101"/>
      <c r="L171" s="191"/>
      <c r="M171" s="212"/>
      <c r="N171" s="102"/>
      <c r="O171" s="344"/>
      <c r="P171" s="103"/>
      <c r="Q171" s="98"/>
      <c r="R171" s="98">
        <f t="shared" si="16"/>
        <v>0</v>
      </c>
      <c r="S171" s="94">
        <f t="shared" si="17"/>
        <v>0</v>
      </c>
      <c r="T171" s="233">
        <f t="shared" si="20"/>
        <v>0</v>
      </c>
      <c r="U171" s="234">
        <f t="shared" si="21"/>
        <v>0</v>
      </c>
    </row>
    <row r="172" spans="1:21" x14ac:dyDescent="0.25">
      <c r="A172" s="44"/>
      <c r="B172" s="65">
        <v>1</v>
      </c>
      <c r="C172" s="257"/>
      <c r="D172" s="67" t="s">
        <v>816</v>
      </c>
      <c r="E172" s="68" t="s">
        <v>246</v>
      </c>
      <c r="F172" s="69">
        <v>72</v>
      </c>
      <c r="G172" s="275" t="s">
        <v>1565</v>
      </c>
      <c r="H172" s="140" t="str">
        <f>HYPERLINK(Таблица2[[#This Row],[Столбец1]],"видео")</f>
        <v>видео</v>
      </c>
      <c r="I172" s="286" t="s">
        <v>961</v>
      </c>
      <c r="J172" s="140" t="str">
        <f t="shared" si="15"/>
        <v>фото</v>
      </c>
      <c r="K172" s="70" t="s">
        <v>48</v>
      </c>
      <c r="L172" s="181">
        <v>9</v>
      </c>
      <c r="M172" s="202">
        <v>1.4E-2</v>
      </c>
      <c r="N172" s="264"/>
      <c r="O172" s="340"/>
      <c r="P172" s="71">
        <v>156.19999999999999</v>
      </c>
      <c r="Q172" s="120">
        <f>'Бытовая пиротехника MAXSEM'!$P172*(1-процент)</f>
        <v>156.19999999999999</v>
      </c>
      <c r="R172" s="120">
        <f t="shared" si="16"/>
        <v>11246.4</v>
      </c>
      <c r="S172" s="174">
        <f t="shared" si="17"/>
        <v>0</v>
      </c>
      <c r="T172" s="157">
        <f t="shared" si="20"/>
        <v>0</v>
      </c>
      <c r="U172" s="158">
        <f t="shared" si="21"/>
        <v>0</v>
      </c>
    </row>
    <row r="173" spans="1:21" ht="16.5" thickBot="1" x14ac:dyDescent="0.3">
      <c r="A173" s="44"/>
      <c r="B173" s="73">
        <v>2</v>
      </c>
      <c r="C173" s="117"/>
      <c r="D173" s="75" t="s">
        <v>247</v>
      </c>
      <c r="E173" s="76" t="s">
        <v>248</v>
      </c>
      <c r="F173" s="77">
        <v>72</v>
      </c>
      <c r="G173" s="123" t="s">
        <v>1564</v>
      </c>
      <c r="H173" s="143" t="str">
        <f>HYPERLINK(Таблица2[[#This Row],[Столбец1]],"видео")</f>
        <v>видео</v>
      </c>
      <c r="I173" s="294" t="s">
        <v>962</v>
      </c>
      <c r="J173" s="143" t="str">
        <f t="shared" si="15"/>
        <v>фото</v>
      </c>
      <c r="K173" s="78" t="s">
        <v>48</v>
      </c>
      <c r="L173" s="186">
        <v>11</v>
      </c>
      <c r="M173" s="207">
        <v>1.7000000000000001E-2</v>
      </c>
      <c r="N173" s="266"/>
      <c r="O173" s="342"/>
      <c r="P173" s="79">
        <v>193.60000000000002</v>
      </c>
      <c r="Q173" s="113">
        <f>'Бытовая пиротехника MAXSEM'!$P173*(1-процент)</f>
        <v>193.60000000000002</v>
      </c>
      <c r="R173" s="113">
        <f t="shared" si="16"/>
        <v>13939.2</v>
      </c>
      <c r="S173" s="175">
        <f t="shared" si="17"/>
        <v>0</v>
      </c>
      <c r="T173" s="159">
        <f t="shared" si="20"/>
        <v>0</v>
      </c>
      <c r="U173" s="160">
        <f t="shared" si="21"/>
        <v>0</v>
      </c>
    </row>
    <row r="174" spans="1:21" ht="16.5" thickBot="1" x14ac:dyDescent="0.3">
      <c r="A174" s="44"/>
      <c r="B174" s="86"/>
      <c r="C174" s="96" t="s">
        <v>249</v>
      </c>
      <c r="D174" s="87"/>
      <c r="E174" s="88"/>
      <c r="F174" s="89"/>
      <c r="G174" s="277" t="s">
        <v>878</v>
      </c>
      <c r="H174" s="327"/>
      <c r="I174" s="292" t="s">
        <v>878</v>
      </c>
      <c r="J174" s="167"/>
      <c r="K174" s="90"/>
      <c r="L174" s="187"/>
      <c r="M174" s="208"/>
      <c r="N174" s="91"/>
      <c r="O174" s="343"/>
      <c r="P174" s="92"/>
      <c r="Q174" s="93"/>
      <c r="R174" s="93">
        <f t="shared" si="16"/>
        <v>0</v>
      </c>
      <c r="S174" s="196">
        <f t="shared" si="17"/>
        <v>0</v>
      </c>
      <c r="T174" s="40"/>
      <c r="U174" s="40"/>
    </row>
    <row r="175" spans="1:21" x14ac:dyDescent="0.25">
      <c r="A175" s="44"/>
      <c r="B175" s="65">
        <v>1</v>
      </c>
      <c r="C175" s="80"/>
      <c r="D175" s="118" t="s">
        <v>250</v>
      </c>
      <c r="E175" s="68" t="s">
        <v>251</v>
      </c>
      <c r="F175" s="69">
        <v>500</v>
      </c>
      <c r="G175" s="275" t="s">
        <v>1569</v>
      </c>
      <c r="H175" s="140" t="str">
        <f>HYPERLINK(Таблица2[[#This Row],[Столбец1]],"видео")</f>
        <v>видео</v>
      </c>
      <c r="I175" s="293" t="s">
        <v>963</v>
      </c>
      <c r="J175" s="140" t="str">
        <f t="shared" si="15"/>
        <v>фото</v>
      </c>
      <c r="K175" s="70" t="s">
        <v>252</v>
      </c>
      <c r="L175" s="181">
        <v>11</v>
      </c>
      <c r="M175" s="202">
        <v>3.3000000000000002E-2</v>
      </c>
      <c r="N175" s="264"/>
      <c r="O175" s="340"/>
      <c r="P175" s="71">
        <v>17.600000000000001</v>
      </c>
      <c r="Q175" s="120">
        <f>'Бытовая пиротехника MAXSEM'!$P175*(1-процент)</f>
        <v>17.600000000000001</v>
      </c>
      <c r="R175" s="120">
        <f t="shared" si="16"/>
        <v>8800</v>
      </c>
      <c r="S175" s="150">
        <f t="shared" si="17"/>
        <v>0</v>
      </c>
      <c r="T175" s="157">
        <f t="shared" ref="T175:T219" si="22">N175*L175</f>
        <v>0</v>
      </c>
      <c r="U175" s="158">
        <f t="shared" ref="U175:U219" si="23">N175*M175</f>
        <v>0</v>
      </c>
    </row>
    <row r="176" spans="1:21" x14ac:dyDescent="0.25">
      <c r="A176" s="44"/>
      <c r="B176" s="72">
        <v>2</v>
      </c>
      <c r="C176" s="30"/>
      <c r="D176" s="10" t="s">
        <v>253</v>
      </c>
      <c r="E176" s="5" t="s">
        <v>254</v>
      </c>
      <c r="F176" s="14">
        <v>300</v>
      </c>
      <c r="G176" s="34" t="s">
        <v>1568</v>
      </c>
      <c r="H176" s="142" t="str">
        <f>HYPERLINK(Таблица2[[#This Row],[Столбец1]],"видео")</f>
        <v>видео</v>
      </c>
      <c r="I176" s="288" t="s">
        <v>964</v>
      </c>
      <c r="J176" s="142" t="str">
        <f t="shared" si="15"/>
        <v>фото</v>
      </c>
      <c r="K176" s="15" t="s">
        <v>255</v>
      </c>
      <c r="L176" s="183">
        <v>12</v>
      </c>
      <c r="M176" s="204">
        <v>3.7999999999999999E-2</v>
      </c>
      <c r="N176" s="265"/>
      <c r="O176" s="341">
        <v>14</v>
      </c>
      <c r="P176" s="12">
        <v>33</v>
      </c>
      <c r="Q176" s="49">
        <f>'Бытовая пиротехника MAXSEM'!$P176*(1-процент)</f>
        <v>33</v>
      </c>
      <c r="R176" s="49">
        <f t="shared" si="16"/>
        <v>9900</v>
      </c>
      <c r="S176" s="151">
        <f t="shared" si="17"/>
        <v>0</v>
      </c>
      <c r="T176" s="155">
        <f t="shared" si="22"/>
        <v>0</v>
      </c>
      <c r="U176" s="161">
        <f t="shared" si="23"/>
        <v>0</v>
      </c>
    </row>
    <row r="177" spans="1:21" x14ac:dyDescent="0.25">
      <c r="A177" s="44"/>
      <c r="B177" s="72">
        <v>3</v>
      </c>
      <c r="C177" s="1"/>
      <c r="D177" s="10" t="s">
        <v>256</v>
      </c>
      <c r="E177" s="5" t="s">
        <v>257</v>
      </c>
      <c r="F177" s="21">
        <v>100</v>
      </c>
      <c r="G177" s="34" t="s">
        <v>1570</v>
      </c>
      <c r="H177" s="142" t="str">
        <f>HYPERLINK(Таблица2[[#This Row],[Столбец1]],"видео")</f>
        <v>видео</v>
      </c>
      <c r="I177" s="287" t="s">
        <v>965</v>
      </c>
      <c r="J177" s="142" t="str">
        <f t="shared" si="15"/>
        <v>фото</v>
      </c>
      <c r="K177" s="22" t="s">
        <v>37</v>
      </c>
      <c r="L177" s="182">
        <v>13</v>
      </c>
      <c r="M177" s="203">
        <v>2.3E-2</v>
      </c>
      <c r="N177" s="265"/>
      <c r="O177" s="341">
        <v>5</v>
      </c>
      <c r="P177" s="12">
        <v>124.3</v>
      </c>
      <c r="Q177" s="49">
        <f>'Бытовая пиротехника MAXSEM'!$P177*(1-процент)</f>
        <v>124.3</v>
      </c>
      <c r="R177" s="49">
        <f t="shared" si="16"/>
        <v>12430</v>
      </c>
      <c r="S177" s="151">
        <f t="shared" si="17"/>
        <v>0</v>
      </c>
      <c r="T177" s="155">
        <f t="shared" si="22"/>
        <v>0</v>
      </c>
      <c r="U177" s="161">
        <f t="shared" si="23"/>
        <v>0</v>
      </c>
    </row>
    <row r="178" spans="1:21" x14ac:dyDescent="0.25">
      <c r="A178" s="44"/>
      <c r="B178" s="72">
        <v>4</v>
      </c>
      <c r="C178" s="30"/>
      <c r="D178" s="10" t="s">
        <v>258</v>
      </c>
      <c r="E178" s="5" t="s">
        <v>259</v>
      </c>
      <c r="F178" s="14">
        <v>100</v>
      </c>
      <c r="G178" s="34" t="s">
        <v>1567</v>
      </c>
      <c r="H178" s="142" t="str">
        <f>HYPERLINK(Таблица2[[#This Row],[Столбец1]],"видео")</f>
        <v>видео</v>
      </c>
      <c r="I178" s="288" t="s">
        <v>966</v>
      </c>
      <c r="J178" s="142" t="str">
        <f t="shared" si="15"/>
        <v>фото</v>
      </c>
      <c r="K178" s="15" t="s">
        <v>260</v>
      </c>
      <c r="L178" s="183">
        <v>11</v>
      </c>
      <c r="M178" s="204">
        <v>2.9000000000000001E-2</v>
      </c>
      <c r="N178" s="265"/>
      <c r="O178" s="341"/>
      <c r="P178" s="12">
        <v>93.5</v>
      </c>
      <c r="Q178" s="49">
        <f>'Бытовая пиротехника MAXSEM'!$P178*(1-процент)</f>
        <v>93.5</v>
      </c>
      <c r="R178" s="49">
        <f t="shared" si="16"/>
        <v>9350</v>
      </c>
      <c r="S178" s="151">
        <f t="shared" si="17"/>
        <v>0</v>
      </c>
      <c r="T178" s="155">
        <f t="shared" si="22"/>
        <v>0</v>
      </c>
      <c r="U178" s="161">
        <f t="shared" si="23"/>
        <v>0</v>
      </c>
    </row>
    <row r="179" spans="1:21" x14ac:dyDescent="0.25">
      <c r="A179" s="44"/>
      <c r="B179" s="72">
        <v>5</v>
      </c>
      <c r="C179" s="241"/>
      <c r="D179" s="10" t="s">
        <v>710</v>
      </c>
      <c r="E179" s="5" t="s">
        <v>251</v>
      </c>
      <c r="F179" s="14" t="s">
        <v>701</v>
      </c>
      <c r="G179" s="34" t="s">
        <v>878</v>
      </c>
      <c r="H179" s="142"/>
      <c r="I179" s="290" t="s">
        <v>967</v>
      </c>
      <c r="J179" s="141" t="str">
        <f t="shared" si="15"/>
        <v>фото</v>
      </c>
      <c r="K179" s="15" t="s">
        <v>703</v>
      </c>
      <c r="L179" s="183">
        <v>14</v>
      </c>
      <c r="M179" s="204">
        <v>2.7799999999999998E-2</v>
      </c>
      <c r="N179" s="265"/>
      <c r="O179" s="341">
        <v>49</v>
      </c>
      <c r="P179" s="146">
        <v>31.900000000000002</v>
      </c>
      <c r="Q179" s="49">
        <f>'Бытовая пиротехника MAXSEM'!$P179*(1-процент)</f>
        <v>31.900000000000002</v>
      </c>
      <c r="R179" s="49">
        <f t="shared" si="16"/>
        <v>9187.2000000000007</v>
      </c>
      <c r="S179" s="151">
        <f t="shared" si="17"/>
        <v>0</v>
      </c>
      <c r="T179" s="155">
        <f t="shared" si="22"/>
        <v>0</v>
      </c>
      <c r="U179" s="161">
        <f t="shared" si="23"/>
        <v>0</v>
      </c>
    </row>
    <row r="180" spans="1:21" x14ac:dyDescent="0.25">
      <c r="A180" s="44"/>
      <c r="B180" s="72">
        <v>6</v>
      </c>
      <c r="C180" s="241"/>
      <c r="D180" s="10" t="s">
        <v>817</v>
      </c>
      <c r="E180" s="5" t="s">
        <v>654</v>
      </c>
      <c r="F180" s="14" t="s">
        <v>701</v>
      </c>
      <c r="G180" s="34" t="s">
        <v>878</v>
      </c>
      <c r="H180" s="142"/>
      <c r="I180" s="290" t="s">
        <v>968</v>
      </c>
      <c r="J180" s="141" t="str">
        <f t="shared" si="15"/>
        <v>фото</v>
      </c>
      <c r="K180" s="15" t="s">
        <v>704</v>
      </c>
      <c r="L180" s="183">
        <v>24</v>
      </c>
      <c r="M180" s="204">
        <v>3.5799999999999992E-2</v>
      </c>
      <c r="N180" s="265"/>
      <c r="O180" s="341">
        <v>6</v>
      </c>
      <c r="P180" s="146">
        <v>41.8</v>
      </c>
      <c r="Q180" s="49">
        <f>'Бытовая пиротехника MAXSEM'!$P180*(1-процент)</f>
        <v>41.8</v>
      </c>
      <c r="R180" s="49">
        <f t="shared" si="16"/>
        <v>12038.4</v>
      </c>
      <c r="S180" s="151">
        <f t="shared" si="17"/>
        <v>0</v>
      </c>
      <c r="T180" s="155">
        <f t="shared" si="22"/>
        <v>0</v>
      </c>
      <c r="U180" s="161">
        <f t="shared" si="23"/>
        <v>0</v>
      </c>
    </row>
    <row r="181" spans="1:21" x14ac:dyDescent="0.25">
      <c r="A181" s="44"/>
      <c r="B181" s="72">
        <v>7</v>
      </c>
      <c r="C181" s="241"/>
      <c r="D181" s="10" t="s">
        <v>818</v>
      </c>
      <c r="E181" s="5" t="s">
        <v>655</v>
      </c>
      <c r="F181" s="14" t="s">
        <v>644</v>
      </c>
      <c r="G181" s="34" t="s">
        <v>1566</v>
      </c>
      <c r="H181" s="142" t="str">
        <f>HYPERLINK(Таблица2[[#This Row],[Столбец1]],"видео")</f>
        <v>видео</v>
      </c>
      <c r="I181" s="290" t="s">
        <v>969</v>
      </c>
      <c r="J181" s="141" t="str">
        <f t="shared" si="15"/>
        <v>фото</v>
      </c>
      <c r="K181" s="15" t="s">
        <v>705</v>
      </c>
      <c r="L181" s="183">
        <v>14</v>
      </c>
      <c r="M181" s="204">
        <v>2.5499999999999998E-2</v>
      </c>
      <c r="N181" s="265"/>
      <c r="O181" s="341"/>
      <c r="P181" s="146">
        <v>112.2</v>
      </c>
      <c r="Q181" s="49">
        <f>'Бытовая пиротехника MAXSEM'!$P181*(1-процент)</f>
        <v>112.2</v>
      </c>
      <c r="R181" s="49">
        <f t="shared" si="16"/>
        <v>11220</v>
      </c>
      <c r="S181" s="151">
        <f t="shared" si="17"/>
        <v>0</v>
      </c>
      <c r="T181" s="155">
        <f t="shared" si="22"/>
        <v>0</v>
      </c>
      <c r="U181" s="161">
        <f t="shared" si="23"/>
        <v>0</v>
      </c>
    </row>
    <row r="182" spans="1:21" x14ac:dyDescent="0.25">
      <c r="A182" s="44"/>
      <c r="B182" s="72">
        <v>8</v>
      </c>
      <c r="C182" s="241"/>
      <c r="D182" s="10" t="s">
        <v>552</v>
      </c>
      <c r="E182" s="5" t="s">
        <v>683</v>
      </c>
      <c r="F182" s="14" t="s">
        <v>702</v>
      </c>
      <c r="G182" s="34" t="s">
        <v>878</v>
      </c>
      <c r="H182" s="142"/>
      <c r="I182" s="290" t="s">
        <v>970</v>
      </c>
      <c r="J182" s="141" t="str">
        <f t="shared" si="15"/>
        <v>фото</v>
      </c>
      <c r="K182" s="15" t="s">
        <v>706</v>
      </c>
      <c r="L182" s="183">
        <v>4</v>
      </c>
      <c r="M182" s="204">
        <v>2.6100000000000005E-2</v>
      </c>
      <c r="N182" s="265"/>
      <c r="O182" s="341"/>
      <c r="P182" s="146">
        <v>64.900000000000006</v>
      </c>
      <c r="Q182" s="49">
        <f>'Бытовая пиротехника MAXSEM'!$P182*(1-процент)</f>
        <v>64.900000000000006</v>
      </c>
      <c r="R182" s="49">
        <f t="shared" si="16"/>
        <v>9735</v>
      </c>
      <c r="S182" s="151">
        <f t="shared" si="17"/>
        <v>0</v>
      </c>
      <c r="T182" s="155">
        <f t="shared" si="22"/>
        <v>0</v>
      </c>
      <c r="U182" s="161">
        <f t="shared" si="23"/>
        <v>0</v>
      </c>
    </row>
    <row r="183" spans="1:21" x14ac:dyDescent="0.25">
      <c r="A183" s="44"/>
      <c r="B183" s="72">
        <v>9</v>
      </c>
      <c r="C183" s="241"/>
      <c r="D183" s="10" t="s">
        <v>553</v>
      </c>
      <c r="E183" s="5" t="s">
        <v>683</v>
      </c>
      <c r="F183" s="14" t="s">
        <v>702</v>
      </c>
      <c r="G183" s="34" t="s">
        <v>1572</v>
      </c>
      <c r="H183" s="142" t="str">
        <f>HYPERLINK(Таблица2[[#This Row],[Столбец1]],"видео")</f>
        <v>видео</v>
      </c>
      <c r="I183" s="290" t="s">
        <v>971</v>
      </c>
      <c r="J183" s="141" t="str">
        <f t="shared" si="15"/>
        <v>фото</v>
      </c>
      <c r="K183" s="15" t="s">
        <v>706</v>
      </c>
      <c r="L183" s="183">
        <v>4</v>
      </c>
      <c r="M183" s="204">
        <v>2.7799999999999998E-2</v>
      </c>
      <c r="N183" s="265"/>
      <c r="O183" s="341">
        <v>4</v>
      </c>
      <c r="P183" s="146">
        <v>64.900000000000006</v>
      </c>
      <c r="Q183" s="49">
        <f>'Бытовая пиротехника MAXSEM'!$P183*(1-процент)</f>
        <v>64.900000000000006</v>
      </c>
      <c r="R183" s="49">
        <f t="shared" si="16"/>
        <v>9735</v>
      </c>
      <c r="S183" s="151">
        <f t="shared" si="17"/>
        <v>0</v>
      </c>
      <c r="T183" s="155">
        <f t="shared" si="22"/>
        <v>0</v>
      </c>
      <c r="U183" s="161">
        <f t="shared" si="23"/>
        <v>0</v>
      </c>
    </row>
    <row r="184" spans="1:21" ht="16.5" thickBot="1" x14ac:dyDescent="0.3">
      <c r="A184" s="44"/>
      <c r="B184" s="73">
        <v>10</v>
      </c>
      <c r="C184" s="251"/>
      <c r="D184" s="119" t="s">
        <v>554</v>
      </c>
      <c r="E184" s="76" t="s">
        <v>683</v>
      </c>
      <c r="F184" s="77" t="s">
        <v>702</v>
      </c>
      <c r="G184" s="123" t="s">
        <v>1571</v>
      </c>
      <c r="H184" s="143" t="str">
        <f>HYPERLINK(Таблица2[[#This Row],[Столбец1]],"видео")</f>
        <v>видео</v>
      </c>
      <c r="I184" s="296" t="s">
        <v>972</v>
      </c>
      <c r="J184" s="144" t="str">
        <f t="shared" si="15"/>
        <v>фото</v>
      </c>
      <c r="K184" s="78" t="s">
        <v>706</v>
      </c>
      <c r="L184" s="186">
        <v>4</v>
      </c>
      <c r="M184" s="207">
        <v>2.7799999999999998E-2</v>
      </c>
      <c r="N184" s="266"/>
      <c r="O184" s="342">
        <v>7</v>
      </c>
      <c r="P184" s="147">
        <v>64.900000000000006</v>
      </c>
      <c r="Q184" s="113">
        <f>'Бытовая пиротехника MAXSEM'!$P184*(1-процент)</f>
        <v>64.900000000000006</v>
      </c>
      <c r="R184" s="113">
        <f t="shared" si="16"/>
        <v>9735</v>
      </c>
      <c r="S184" s="152">
        <f t="shared" si="17"/>
        <v>0</v>
      </c>
      <c r="T184" s="159">
        <f t="shared" si="22"/>
        <v>0</v>
      </c>
      <c r="U184" s="160">
        <f t="shared" si="23"/>
        <v>0</v>
      </c>
    </row>
    <row r="185" spans="1:21" s="228" customFormat="1" ht="16.5" thickBot="1" x14ac:dyDescent="0.3">
      <c r="A185" s="16"/>
      <c r="B185" s="86"/>
      <c r="C185" s="96" t="s">
        <v>724</v>
      </c>
      <c r="D185" s="328"/>
      <c r="E185" s="88"/>
      <c r="F185" s="89"/>
      <c r="G185" s="277" t="s">
        <v>878</v>
      </c>
      <c r="H185" s="167"/>
      <c r="I185" s="298" t="s">
        <v>878</v>
      </c>
      <c r="J185" s="168"/>
      <c r="K185" s="90"/>
      <c r="L185" s="187"/>
      <c r="M185" s="208"/>
      <c r="N185" s="91"/>
      <c r="O185" s="343"/>
      <c r="P185" s="243"/>
      <c r="Q185" s="98">
        <f>'Бытовая пиротехника MAXSEM'!$P185*(1-процент)</f>
        <v>0</v>
      </c>
      <c r="R185" s="98">
        <f t="shared" si="16"/>
        <v>0</v>
      </c>
      <c r="S185" s="94">
        <f t="shared" si="17"/>
        <v>0</v>
      </c>
      <c r="T185" s="97">
        <f t="shared" si="22"/>
        <v>0</v>
      </c>
      <c r="U185" s="244">
        <f t="shared" si="23"/>
        <v>0</v>
      </c>
    </row>
    <row r="186" spans="1:21" x14ac:dyDescent="0.25">
      <c r="A186" s="44"/>
      <c r="B186" s="65">
        <v>1</v>
      </c>
      <c r="C186" s="250"/>
      <c r="D186" s="67" t="s">
        <v>727</v>
      </c>
      <c r="E186" s="68" t="s">
        <v>265</v>
      </c>
      <c r="F186" s="69">
        <v>72</v>
      </c>
      <c r="G186" s="305" t="s">
        <v>1323</v>
      </c>
      <c r="H186" s="140" t="str">
        <f>HYPERLINK(Таблица2[[#This Row],[Столбец1]],"видео")</f>
        <v>видео</v>
      </c>
      <c r="I186" s="299" t="s">
        <v>973</v>
      </c>
      <c r="J186" s="145" t="str">
        <f t="shared" si="15"/>
        <v>фото</v>
      </c>
      <c r="K186" s="70" t="s">
        <v>266</v>
      </c>
      <c r="L186" s="181">
        <v>22</v>
      </c>
      <c r="M186" s="202">
        <v>0.06</v>
      </c>
      <c r="N186" s="264"/>
      <c r="O186" s="340"/>
      <c r="P186" s="148">
        <v>259.60000000000002</v>
      </c>
      <c r="Q186" s="120">
        <f>'Бытовая пиротехника MAXSEM'!$P186*(1-процент)</f>
        <v>259.60000000000002</v>
      </c>
      <c r="R186" s="120">
        <f t="shared" si="16"/>
        <v>18691.2</v>
      </c>
      <c r="S186" s="174">
        <f t="shared" si="17"/>
        <v>0</v>
      </c>
      <c r="T186" s="157">
        <f t="shared" si="22"/>
        <v>0</v>
      </c>
      <c r="U186" s="158">
        <f t="shared" si="23"/>
        <v>0</v>
      </c>
    </row>
    <row r="187" spans="1:21" x14ac:dyDescent="0.25">
      <c r="A187" s="44"/>
      <c r="B187" s="72">
        <v>2</v>
      </c>
      <c r="C187" s="241"/>
      <c r="D187" s="4" t="s">
        <v>728</v>
      </c>
      <c r="E187" s="5" t="s">
        <v>268</v>
      </c>
      <c r="F187" s="14">
        <v>36</v>
      </c>
      <c r="G187" s="306" t="s">
        <v>1271</v>
      </c>
      <c r="H187" s="142" t="str">
        <f>HYPERLINK(Таблица2[[#This Row],[Столбец1]],"видео")</f>
        <v>видео</v>
      </c>
      <c r="I187" s="290" t="s">
        <v>974</v>
      </c>
      <c r="J187" s="141" t="str">
        <f t="shared" si="15"/>
        <v>фото</v>
      </c>
      <c r="K187" s="15" t="s">
        <v>100</v>
      </c>
      <c r="L187" s="183">
        <v>15</v>
      </c>
      <c r="M187" s="204">
        <v>3.5000000000000003E-2</v>
      </c>
      <c r="N187" s="265"/>
      <c r="O187" s="341"/>
      <c r="P187" s="146">
        <v>359.70000000000005</v>
      </c>
      <c r="Q187" s="49">
        <f>'Бытовая пиротехника MAXSEM'!$P187*(1-процент)</f>
        <v>359.70000000000005</v>
      </c>
      <c r="R187" s="49">
        <f t="shared" si="16"/>
        <v>12949.2</v>
      </c>
      <c r="S187" s="173">
        <f t="shared" si="17"/>
        <v>0</v>
      </c>
      <c r="T187" s="155">
        <f t="shared" si="22"/>
        <v>0</v>
      </c>
      <c r="U187" s="161">
        <f t="shared" si="23"/>
        <v>0</v>
      </c>
    </row>
    <row r="188" spans="1:21" x14ac:dyDescent="0.25">
      <c r="A188" s="44"/>
      <c r="B188" s="72">
        <v>3</v>
      </c>
      <c r="C188" s="241"/>
      <c r="D188" s="4" t="s">
        <v>729</v>
      </c>
      <c r="E188" s="5" t="s">
        <v>270</v>
      </c>
      <c r="F188" s="14">
        <v>36</v>
      </c>
      <c r="G188" s="306" t="s">
        <v>1270</v>
      </c>
      <c r="H188" s="142" t="str">
        <f>HYPERLINK(Таблица2[[#This Row],[Столбец1]],"видео")</f>
        <v>видео</v>
      </c>
      <c r="I188" s="290" t="s">
        <v>975</v>
      </c>
      <c r="J188" s="141" t="str">
        <f t="shared" si="15"/>
        <v>фото</v>
      </c>
      <c r="K188" s="15" t="s">
        <v>100</v>
      </c>
      <c r="L188" s="183">
        <v>15</v>
      </c>
      <c r="M188" s="204">
        <v>3.5000000000000003E-2</v>
      </c>
      <c r="N188" s="265"/>
      <c r="O188" s="341"/>
      <c r="P188" s="146">
        <v>359.70000000000005</v>
      </c>
      <c r="Q188" s="49">
        <f>'Бытовая пиротехника MAXSEM'!$P188*(1-процент)</f>
        <v>359.70000000000005</v>
      </c>
      <c r="R188" s="49">
        <f t="shared" si="16"/>
        <v>12949.2</v>
      </c>
      <c r="S188" s="173">
        <f t="shared" si="17"/>
        <v>0</v>
      </c>
      <c r="T188" s="155">
        <f t="shared" si="22"/>
        <v>0</v>
      </c>
      <c r="U188" s="161">
        <f t="shared" si="23"/>
        <v>0</v>
      </c>
    </row>
    <row r="189" spans="1:21" x14ac:dyDescent="0.25">
      <c r="A189" s="44"/>
      <c r="B189" s="72">
        <v>4</v>
      </c>
      <c r="C189" s="241"/>
      <c r="D189" s="4" t="s">
        <v>730</v>
      </c>
      <c r="E189" s="5" t="s">
        <v>268</v>
      </c>
      <c r="F189" s="14">
        <v>36</v>
      </c>
      <c r="G189" s="306" t="s">
        <v>1269</v>
      </c>
      <c r="H189" s="142" t="str">
        <f>HYPERLINK(Таблица2[[#This Row],[Столбец1]],"видео")</f>
        <v>видео</v>
      </c>
      <c r="I189" s="290" t="s">
        <v>976</v>
      </c>
      <c r="J189" s="141" t="str">
        <f t="shared" si="15"/>
        <v>фото</v>
      </c>
      <c r="K189" s="15" t="s">
        <v>100</v>
      </c>
      <c r="L189" s="183">
        <v>15</v>
      </c>
      <c r="M189" s="204">
        <v>3.5000000000000003E-2</v>
      </c>
      <c r="N189" s="265"/>
      <c r="O189" s="341"/>
      <c r="P189" s="146">
        <v>359.70000000000005</v>
      </c>
      <c r="Q189" s="49">
        <f>'Бытовая пиротехника MAXSEM'!$P189*(1-процент)</f>
        <v>359.70000000000005</v>
      </c>
      <c r="R189" s="49">
        <f t="shared" si="16"/>
        <v>12949.2</v>
      </c>
      <c r="S189" s="173">
        <f t="shared" si="17"/>
        <v>0</v>
      </c>
      <c r="T189" s="155">
        <f t="shared" si="22"/>
        <v>0</v>
      </c>
      <c r="U189" s="161">
        <f t="shared" si="23"/>
        <v>0</v>
      </c>
    </row>
    <row r="190" spans="1:21" x14ac:dyDescent="0.25">
      <c r="A190" s="44"/>
      <c r="B190" s="72">
        <v>5</v>
      </c>
      <c r="C190" s="52" t="s">
        <v>49</v>
      </c>
      <c r="D190" s="4" t="s">
        <v>731</v>
      </c>
      <c r="E190" s="5" t="s">
        <v>800</v>
      </c>
      <c r="F190" s="14"/>
      <c r="G190" s="306" t="s">
        <v>1268</v>
      </c>
      <c r="H190" s="142" t="str">
        <f>HYPERLINK(Таблица2[[#This Row],[Столбец1]],"видео")</f>
        <v>видео</v>
      </c>
      <c r="I190" s="290" t="s">
        <v>977</v>
      </c>
      <c r="J190" s="141" t="str">
        <f t="shared" si="15"/>
        <v>фото</v>
      </c>
      <c r="K190" s="15"/>
      <c r="L190" s="183"/>
      <c r="M190" s="204"/>
      <c r="N190" s="265"/>
      <c r="O190" s="341"/>
      <c r="P190" s="245"/>
      <c r="Q190" s="49">
        <f>'Бытовая пиротехника MAXSEM'!$P190*(1-процент)</f>
        <v>0</v>
      </c>
      <c r="R190" s="49">
        <f t="shared" si="16"/>
        <v>0</v>
      </c>
      <c r="S190" s="173">
        <f t="shared" si="17"/>
        <v>0</v>
      </c>
      <c r="T190" s="30">
        <f t="shared" si="22"/>
        <v>0</v>
      </c>
      <c r="U190" s="246">
        <f t="shared" si="23"/>
        <v>0</v>
      </c>
    </row>
    <row r="191" spans="1:21" x14ac:dyDescent="0.25">
      <c r="A191" s="44"/>
      <c r="B191" s="72">
        <v>6</v>
      </c>
      <c r="C191" s="241"/>
      <c r="D191" s="4" t="s">
        <v>732</v>
      </c>
      <c r="E191" s="5" t="s">
        <v>283</v>
      </c>
      <c r="F191" s="14">
        <v>18</v>
      </c>
      <c r="G191" s="306" t="s">
        <v>1267</v>
      </c>
      <c r="H191" s="142" t="str">
        <f>HYPERLINK(Таблица2[[#This Row],[Столбец1]],"видео")</f>
        <v>видео</v>
      </c>
      <c r="I191" s="290" t="s">
        <v>978</v>
      </c>
      <c r="J191" s="141" t="str">
        <f t="shared" si="15"/>
        <v>фото</v>
      </c>
      <c r="K191" s="15" t="s">
        <v>284</v>
      </c>
      <c r="L191" s="183">
        <v>16</v>
      </c>
      <c r="M191" s="204">
        <v>4.4999999999999998E-2</v>
      </c>
      <c r="N191" s="265"/>
      <c r="O191" s="341"/>
      <c r="P191" s="146">
        <v>757.90000000000009</v>
      </c>
      <c r="Q191" s="49">
        <f>'Бытовая пиротехника MAXSEM'!$P191*(1-процент)</f>
        <v>757.90000000000009</v>
      </c>
      <c r="R191" s="49">
        <f t="shared" si="16"/>
        <v>13642.2</v>
      </c>
      <c r="S191" s="173">
        <f t="shared" si="17"/>
        <v>0</v>
      </c>
      <c r="T191" s="155">
        <f t="shared" si="22"/>
        <v>0</v>
      </c>
      <c r="U191" s="161">
        <f t="shared" si="23"/>
        <v>0</v>
      </c>
    </row>
    <row r="192" spans="1:21" x14ac:dyDescent="0.25">
      <c r="A192" s="44"/>
      <c r="B192" s="72">
        <v>7</v>
      </c>
      <c r="C192" s="241"/>
      <c r="D192" s="4" t="s">
        <v>733</v>
      </c>
      <c r="E192" s="5" t="s">
        <v>295</v>
      </c>
      <c r="F192" s="14">
        <v>12</v>
      </c>
      <c r="G192" s="306" t="s">
        <v>1266</v>
      </c>
      <c r="H192" s="142" t="str">
        <f>HYPERLINK(Таблица2[[#This Row],[Столбец1]],"видео")</f>
        <v>видео</v>
      </c>
      <c r="I192" s="290" t="s">
        <v>979</v>
      </c>
      <c r="J192" s="141" t="str">
        <f t="shared" si="15"/>
        <v>фото</v>
      </c>
      <c r="K192" s="15" t="s">
        <v>159</v>
      </c>
      <c r="L192" s="183">
        <v>15</v>
      </c>
      <c r="M192" s="204">
        <v>0.04</v>
      </c>
      <c r="N192" s="265"/>
      <c r="O192" s="341"/>
      <c r="P192" s="146">
        <v>973.5</v>
      </c>
      <c r="Q192" s="49">
        <f>'Бытовая пиротехника MAXSEM'!$P192*(1-процент)</f>
        <v>973.5</v>
      </c>
      <c r="R192" s="49">
        <f t="shared" si="16"/>
        <v>11682</v>
      </c>
      <c r="S192" s="173">
        <f t="shared" si="17"/>
        <v>0</v>
      </c>
      <c r="T192" s="155">
        <f t="shared" si="22"/>
        <v>0</v>
      </c>
      <c r="U192" s="161">
        <f t="shared" si="23"/>
        <v>0</v>
      </c>
    </row>
    <row r="193" spans="1:21" x14ac:dyDescent="0.25">
      <c r="A193" s="44"/>
      <c r="B193" s="72">
        <v>8</v>
      </c>
      <c r="C193" s="52" t="s">
        <v>49</v>
      </c>
      <c r="D193" s="4" t="s">
        <v>734</v>
      </c>
      <c r="E193" s="5" t="s">
        <v>801</v>
      </c>
      <c r="F193" s="14"/>
      <c r="G193" s="306" t="s">
        <v>1322</v>
      </c>
      <c r="H193" s="142" t="str">
        <f>HYPERLINK(Таблица2[[#This Row],[Столбец1]],"видео")</f>
        <v>видео</v>
      </c>
      <c r="I193" s="290" t="s">
        <v>980</v>
      </c>
      <c r="J193" s="141" t="str">
        <f t="shared" si="15"/>
        <v>фото</v>
      </c>
      <c r="K193" s="15"/>
      <c r="L193" s="183"/>
      <c r="M193" s="204"/>
      <c r="N193" s="265"/>
      <c r="O193" s="341"/>
      <c r="P193" s="245"/>
      <c r="Q193" s="49">
        <f>'Бытовая пиротехника MAXSEM'!$P193*(1-процент)</f>
        <v>0</v>
      </c>
      <c r="R193" s="49">
        <f t="shared" si="16"/>
        <v>0</v>
      </c>
      <c r="S193" s="173">
        <f t="shared" si="17"/>
        <v>0</v>
      </c>
      <c r="T193" s="30">
        <f t="shared" si="22"/>
        <v>0</v>
      </c>
      <c r="U193" s="246">
        <f t="shared" si="23"/>
        <v>0</v>
      </c>
    </row>
    <row r="194" spans="1:21" ht="16.5" thickBot="1" x14ac:dyDescent="0.3">
      <c r="A194" s="44"/>
      <c r="B194" s="73">
        <v>9</v>
      </c>
      <c r="C194" s="112" t="s">
        <v>49</v>
      </c>
      <c r="D194" s="75" t="s">
        <v>735</v>
      </c>
      <c r="E194" s="76" t="s">
        <v>802</v>
      </c>
      <c r="F194" s="77">
        <v>8</v>
      </c>
      <c r="G194" s="307" t="s">
        <v>1265</v>
      </c>
      <c r="H194" s="143" t="str">
        <f>HYPERLINK(Таблица2[[#This Row],[Столбец1]],"видео")</f>
        <v>видео</v>
      </c>
      <c r="I194" s="296" t="s">
        <v>981</v>
      </c>
      <c r="J194" s="144" t="str">
        <f t="shared" si="15"/>
        <v>фото</v>
      </c>
      <c r="K194" s="78" t="s">
        <v>301</v>
      </c>
      <c r="L194" s="186"/>
      <c r="M194" s="207"/>
      <c r="N194" s="266"/>
      <c r="O194" s="342"/>
      <c r="P194" s="242">
        <v>1709.4</v>
      </c>
      <c r="Q194" s="113">
        <f>'Бытовая пиротехника MAXSEM'!$P194*(1-процент)</f>
        <v>1709.4</v>
      </c>
      <c r="R194" s="113">
        <f t="shared" si="16"/>
        <v>13675.2</v>
      </c>
      <c r="S194" s="175">
        <f t="shared" si="17"/>
        <v>0</v>
      </c>
      <c r="T194" s="115">
        <f t="shared" si="22"/>
        <v>0</v>
      </c>
      <c r="U194" s="255">
        <f t="shared" si="23"/>
        <v>0</v>
      </c>
    </row>
    <row r="195" spans="1:21" s="228" customFormat="1" ht="16.5" thickBot="1" x14ac:dyDescent="0.3">
      <c r="A195" s="16"/>
      <c r="B195" s="86"/>
      <c r="C195" s="96" t="s">
        <v>725</v>
      </c>
      <c r="D195" s="87"/>
      <c r="E195" s="88"/>
      <c r="F195" s="89"/>
      <c r="G195" s="277" t="s">
        <v>878</v>
      </c>
      <c r="H195" s="167"/>
      <c r="I195" s="298" t="s">
        <v>878</v>
      </c>
      <c r="J195" s="168"/>
      <c r="K195" s="90"/>
      <c r="L195" s="187"/>
      <c r="M195" s="208"/>
      <c r="N195" s="91"/>
      <c r="O195" s="343"/>
      <c r="P195" s="243"/>
      <c r="Q195" s="98">
        <f>'Бытовая пиротехника MAXSEM'!$P195*(1-процент)</f>
        <v>0</v>
      </c>
      <c r="R195" s="98">
        <f t="shared" si="16"/>
        <v>0</v>
      </c>
      <c r="S195" s="94">
        <f t="shared" si="17"/>
        <v>0</v>
      </c>
      <c r="T195" s="97">
        <f t="shared" si="22"/>
        <v>0</v>
      </c>
      <c r="U195" s="244">
        <f t="shared" si="23"/>
        <v>0</v>
      </c>
    </row>
    <row r="196" spans="1:21" x14ac:dyDescent="0.25">
      <c r="A196" s="44"/>
      <c r="B196" s="65">
        <v>1</v>
      </c>
      <c r="C196" s="250"/>
      <c r="D196" s="67" t="s">
        <v>736</v>
      </c>
      <c r="E196" s="68" t="s">
        <v>662</v>
      </c>
      <c r="F196" s="69">
        <v>30</v>
      </c>
      <c r="G196" s="305" t="s">
        <v>1321</v>
      </c>
      <c r="H196" s="140" t="str">
        <f>HYPERLINK(Таблица2[[#This Row],[Столбец1]],"видео")</f>
        <v>видео</v>
      </c>
      <c r="I196" s="299" t="s">
        <v>982</v>
      </c>
      <c r="J196" s="145" t="str">
        <f t="shared" si="15"/>
        <v>фото</v>
      </c>
      <c r="K196" s="70" t="s">
        <v>150</v>
      </c>
      <c r="L196" s="181">
        <v>18</v>
      </c>
      <c r="M196" s="202">
        <v>4.4999999999999998E-2</v>
      </c>
      <c r="N196" s="264"/>
      <c r="O196" s="340">
        <v>3</v>
      </c>
      <c r="P196" s="148">
        <v>497.2</v>
      </c>
      <c r="Q196" s="120">
        <f>'Бытовая пиротехника MAXSEM'!$P196*(1-процент)</f>
        <v>497.2</v>
      </c>
      <c r="R196" s="120">
        <f t="shared" si="16"/>
        <v>14916</v>
      </c>
      <c r="S196" s="174">
        <f t="shared" si="17"/>
        <v>0</v>
      </c>
      <c r="T196" s="157">
        <f t="shared" si="22"/>
        <v>0</v>
      </c>
      <c r="U196" s="158">
        <f t="shared" si="23"/>
        <v>0</v>
      </c>
    </row>
    <row r="197" spans="1:21" x14ac:dyDescent="0.25">
      <c r="A197" s="44"/>
      <c r="B197" s="72">
        <v>2</v>
      </c>
      <c r="C197" s="241"/>
      <c r="D197" s="4" t="s">
        <v>737</v>
      </c>
      <c r="E197" s="5" t="s">
        <v>528</v>
      </c>
      <c r="F197" s="14">
        <v>30</v>
      </c>
      <c r="G197" s="306" t="s">
        <v>1320</v>
      </c>
      <c r="H197" s="142" t="str">
        <f>HYPERLINK(Таблица2[[#This Row],[Столбец1]],"видео")</f>
        <v>видео</v>
      </c>
      <c r="I197" s="290" t="s">
        <v>983</v>
      </c>
      <c r="J197" s="141" t="str">
        <f t="shared" si="15"/>
        <v>фото</v>
      </c>
      <c r="K197" s="15" t="s">
        <v>150</v>
      </c>
      <c r="L197" s="183">
        <v>18</v>
      </c>
      <c r="M197" s="204">
        <v>4.4999999999999998E-2</v>
      </c>
      <c r="N197" s="265"/>
      <c r="O197" s="341"/>
      <c r="P197" s="146">
        <v>497.2</v>
      </c>
      <c r="Q197" s="49">
        <f>'Бытовая пиротехника MAXSEM'!$P197*(1-процент)</f>
        <v>497.2</v>
      </c>
      <c r="R197" s="49">
        <f t="shared" si="16"/>
        <v>14916</v>
      </c>
      <c r="S197" s="173">
        <f t="shared" si="17"/>
        <v>0</v>
      </c>
      <c r="T197" s="155">
        <f t="shared" si="22"/>
        <v>0</v>
      </c>
      <c r="U197" s="161">
        <f t="shared" si="23"/>
        <v>0</v>
      </c>
    </row>
    <row r="198" spans="1:21" x14ac:dyDescent="0.25">
      <c r="A198" s="44"/>
      <c r="B198" s="72">
        <v>3</v>
      </c>
      <c r="C198" s="241"/>
      <c r="D198" s="4" t="s">
        <v>738</v>
      </c>
      <c r="E198" s="5" t="s">
        <v>321</v>
      </c>
      <c r="F198" s="14">
        <v>30</v>
      </c>
      <c r="G198" s="306" t="s">
        <v>1319</v>
      </c>
      <c r="H198" s="142" t="str">
        <f>HYPERLINK(Таблица2[[#This Row],[Столбец1]],"видео")</f>
        <v>видео</v>
      </c>
      <c r="I198" s="290" t="s">
        <v>984</v>
      </c>
      <c r="J198" s="141" t="str">
        <f t="shared" ref="J198:J261" si="24">HYPERLINK(I198,"фото")</f>
        <v>фото</v>
      </c>
      <c r="K198" s="15" t="s">
        <v>150</v>
      </c>
      <c r="L198" s="183">
        <v>18</v>
      </c>
      <c r="M198" s="204">
        <v>3.3000000000000002E-2</v>
      </c>
      <c r="N198" s="265"/>
      <c r="O198" s="341"/>
      <c r="P198" s="146">
        <v>473</v>
      </c>
      <c r="Q198" s="49">
        <f>'Бытовая пиротехника MAXSEM'!$P198*(1-процент)</f>
        <v>473</v>
      </c>
      <c r="R198" s="49">
        <f t="shared" si="16"/>
        <v>14190</v>
      </c>
      <c r="S198" s="173">
        <f t="shared" si="17"/>
        <v>0</v>
      </c>
      <c r="T198" s="155">
        <f t="shared" si="22"/>
        <v>0</v>
      </c>
      <c r="U198" s="161">
        <f t="shared" si="23"/>
        <v>0</v>
      </c>
    </row>
    <row r="199" spans="1:21" x14ac:dyDescent="0.25">
      <c r="A199" s="44"/>
      <c r="B199" s="72">
        <v>4</v>
      </c>
      <c r="C199" s="241"/>
      <c r="D199" s="4" t="s">
        <v>739</v>
      </c>
      <c r="E199" s="5" t="s">
        <v>327</v>
      </c>
      <c r="F199" s="14">
        <v>12</v>
      </c>
      <c r="G199" s="306" t="s">
        <v>1318</v>
      </c>
      <c r="H199" s="142" t="str">
        <f>HYPERLINK(Таблица2[[#This Row],[Столбец1]],"видео")</f>
        <v>видео</v>
      </c>
      <c r="I199" s="300" t="s">
        <v>985</v>
      </c>
      <c r="J199" s="169" t="str">
        <f t="shared" si="24"/>
        <v>фото</v>
      </c>
      <c r="K199" s="15" t="s">
        <v>159</v>
      </c>
      <c r="L199" s="183">
        <v>14</v>
      </c>
      <c r="M199" s="204">
        <v>4.4999999999999998E-2</v>
      </c>
      <c r="N199" s="265"/>
      <c r="O199" s="341"/>
      <c r="P199" s="12">
        <v>1016.4</v>
      </c>
      <c r="Q199" s="49">
        <f>'Бытовая пиротехника MAXSEM'!$P199*(1-процент)</f>
        <v>1016.4</v>
      </c>
      <c r="R199" s="49">
        <f t="shared" ref="R199:R262" si="25">Q199*F199</f>
        <v>12196.8</v>
      </c>
      <c r="S199" s="173">
        <f t="shared" ref="S199:S262" si="26">R199*N199</f>
        <v>0</v>
      </c>
      <c r="T199" s="155">
        <f t="shared" si="22"/>
        <v>0</v>
      </c>
      <c r="U199" s="161">
        <f t="shared" si="23"/>
        <v>0</v>
      </c>
    </row>
    <row r="200" spans="1:21" x14ac:dyDescent="0.25">
      <c r="A200" s="44"/>
      <c r="B200" s="72">
        <v>5</v>
      </c>
      <c r="C200" s="241"/>
      <c r="D200" s="4" t="s">
        <v>740</v>
      </c>
      <c r="E200" s="5" t="s">
        <v>330</v>
      </c>
      <c r="F200" s="14">
        <v>24</v>
      </c>
      <c r="G200" s="34" t="s">
        <v>1459</v>
      </c>
      <c r="H200" s="142" t="str">
        <f>HYPERLINK(Таблица2[[#This Row],[Столбец1]],"видео")</f>
        <v>видео</v>
      </c>
      <c r="I200" s="290" t="s">
        <v>986</v>
      </c>
      <c r="J200" s="141" t="str">
        <f t="shared" si="24"/>
        <v>фото</v>
      </c>
      <c r="K200" s="15" t="s">
        <v>153</v>
      </c>
      <c r="L200" s="183">
        <v>28</v>
      </c>
      <c r="M200" s="204">
        <v>6.7000000000000004E-2</v>
      </c>
      <c r="N200" s="265"/>
      <c r="O200" s="341"/>
      <c r="P200" s="146">
        <v>987.80000000000007</v>
      </c>
      <c r="Q200" s="49">
        <f>'Бытовая пиротехника MAXSEM'!$P200*(1-процент)</f>
        <v>987.80000000000007</v>
      </c>
      <c r="R200" s="49">
        <f t="shared" si="25"/>
        <v>23707.200000000001</v>
      </c>
      <c r="S200" s="173">
        <f t="shared" si="26"/>
        <v>0</v>
      </c>
      <c r="T200" s="155">
        <f t="shared" si="22"/>
        <v>0</v>
      </c>
      <c r="U200" s="161">
        <f t="shared" si="23"/>
        <v>0</v>
      </c>
    </row>
    <row r="201" spans="1:21" x14ac:dyDescent="0.25">
      <c r="A201" s="44"/>
      <c r="B201" s="72">
        <v>6</v>
      </c>
      <c r="C201" s="241"/>
      <c r="D201" s="4" t="s">
        <v>741</v>
      </c>
      <c r="E201" s="5" t="s">
        <v>330</v>
      </c>
      <c r="F201" s="14">
        <v>12</v>
      </c>
      <c r="G201" s="306" t="s">
        <v>1317</v>
      </c>
      <c r="H201" s="142" t="str">
        <f>HYPERLINK(Таблица2[[#This Row],[Столбец1]],"видео")</f>
        <v>видео</v>
      </c>
      <c r="I201" s="300" t="s">
        <v>987</v>
      </c>
      <c r="J201" s="169" t="str">
        <f t="shared" si="24"/>
        <v>фото</v>
      </c>
      <c r="K201" s="15" t="s">
        <v>159</v>
      </c>
      <c r="L201" s="183">
        <v>14</v>
      </c>
      <c r="M201" s="204">
        <v>3.9E-2</v>
      </c>
      <c r="N201" s="265"/>
      <c r="O201" s="341"/>
      <c r="P201" s="12">
        <v>987.80000000000007</v>
      </c>
      <c r="Q201" s="49">
        <f>'Бытовая пиротехника MAXSEM'!$P201*(1-процент)</f>
        <v>987.80000000000007</v>
      </c>
      <c r="R201" s="49">
        <f t="shared" si="25"/>
        <v>11853.6</v>
      </c>
      <c r="S201" s="173">
        <f t="shared" si="26"/>
        <v>0</v>
      </c>
      <c r="T201" s="155">
        <f t="shared" si="22"/>
        <v>0</v>
      </c>
      <c r="U201" s="161">
        <f t="shared" si="23"/>
        <v>0</v>
      </c>
    </row>
    <row r="202" spans="1:21" x14ac:dyDescent="0.25">
      <c r="A202" s="44"/>
      <c r="B202" s="72">
        <v>7</v>
      </c>
      <c r="C202" s="52" t="s">
        <v>49</v>
      </c>
      <c r="D202" s="4" t="s">
        <v>742</v>
      </c>
      <c r="E202" s="5" t="s">
        <v>805</v>
      </c>
      <c r="F202" s="14"/>
      <c r="G202" s="306" t="s">
        <v>1316</v>
      </c>
      <c r="H202" s="142" t="str">
        <f>HYPERLINK(Таблица2[[#This Row],[Столбец1]],"видео")</f>
        <v>видео</v>
      </c>
      <c r="I202" s="290" t="s">
        <v>988</v>
      </c>
      <c r="J202" s="141" t="str">
        <f t="shared" si="24"/>
        <v>фото</v>
      </c>
      <c r="K202" s="15"/>
      <c r="L202" s="183"/>
      <c r="M202" s="204"/>
      <c r="N202" s="265"/>
      <c r="O202" s="341"/>
      <c r="P202" s="245"/>
      <c r="Q202" s="49">
        <f>'Бытовая пиротехника MAXSEM'!$P202*(1-процент)</f>
        <v>0</v>
      </c>
      <c r="R202" s="49">
        <f t="shared" si="25"/>
        <v>0</v>
      </c>
      <c r="S202" s="173">
        <f t="shared" si="26"/>
        <v>0</v>
      </c>
      <c r="T202" s="30">
        <f t="shared" si="22"/>
        <v>0</v>
      </c>
      <c r="U202" s="246">
        <f t="shared" si="23"/>
        <v>0</v>
      </c>
    </row>
    <row r="203" spans="1:21" x14ac:dyDescent="0.25">
      <c r="A203" s="44"/>
      <c r="B203" s="72">
        <v>8</v>
      </c>
      <c r="C203" s="52" t="s">
        <v>49</v>
      </c>
      <c r="D203" s="4" t="s">
        <v>743</v>
      </c>
      <c r="E203" s="5" t="s">
        <v>803</v>
      </c>
      <c r="F203" s="14"/>
      <c r="G203" s="306" t="s">
        <v>1264</v>
      </c>
      <c r="H203" s="142" t="str">
        <f>HYPERLINK(Таблица2[[#This Row],[Столбец1]],"видео")</f>
        <v>видео</v>
      </c>
      <c r="I203" s="290" t="s">
        <v>989</v>
      </c>
      <c r="J203" s="141" t="str">
        <f t="shared" si="24"/>
        <v>фото</v>
      </c>
      <c r="K203" s="15"/>
      <c r="L203" s="183"/>
      <c r="M203" s="204"/>
      <c r="N203" s="265"/>
      <c r="O203" s="341"/>
      <c r="P203" s="245"/>
      <c r="Q203" s="49">
        <f>'Бытовая пиротехника MAXSEM'!$P203*(1-процент)</f>
        <v>0</v>
      </c>
      <c r="R203" s="49">
        <f t="shared" si="25"/>
        <v>0</v>
      </c>
      <c r="S203" s="173">
        <f t="shared" si="26"/>
        <v>0</v>
      </c>
      <c r="T203" s="30">
        <f t="shared" si="22"/>
        <v>0</v>
      </c>
      <c r="U203" s="246">
        <f t="shared" si="23"/>
        <v>0</v>
      </c>
    </row>
    <row r="204" spans="1:21" x14ac:dyDescent="0.25">
      <c r="A204" s="44"/>
      <c r="B204" s="72">
        <v>9</v>
      </c>
      <c r="C204" s="52" t="s">
        <v>49</v>
      </c>
      <c r="D204" s="4" t="s">
        <v>744</v>
      </c>
      <c r="E204" s="5" t="s">
        <v>804</v>
      </c>
      <c r="F204" s="14"/>
      <c r="G204" s="306" t="s">
        <v>1315</v>
      </c>
      <c r="H204" s="142" t="str">
        <f>HYPERLINK(Таблица2[[#This Row],[Столбец1]],"видео")</f>
        <v>видео</v>
      </c>
      <c r="I204" s="290" t="s">
        <v>990</v>
      </c>
      <c r="J204" s="141" t="str">
        <f t="shared" si="24"/>
        <v>фото</v>
      </c>
      <c r="K204" s="15"/>
      <c r="L204" s="183"/>
      <c r="M204" s="204"/>
      <c r="N204" s="265"/>
      <c r="O204" s="341"/>
      <c r="P204" s="245"/>
      <c r="Q204" s="49">
        <f>'Бытовая пиротехника MAXSEM'!$P204*(1-процент)</f>
        <v>0</v>
      </c>
      <c r="R204" s="49">
        <f t="shared" si="25"/>
        <v>0</v>
      </c>
      <c r="S204" s="173">
        <f t="shared" si="26"/>
        <v>0</v>
      </c>
      <c r="T204" s="30">
        <f t="shared" si="22"/>
        <v>0</v>
      </c>
      <c r="U204" s="246">
        <f t="shared" si="23"/>
        <v>0</v>
      </c>
    </row>
    <row r="205" spans="1:21" ht="16.5" thickBot="1" x14ac:dyDescent="0.3">
      <c r="A205" s="44"/>
      <c r="B205" s="73">
        <v>10</v>
      </c>
      <c r="C205" s="251"/>
      <c r="D205" s="75" t="s">
        <v>745</v>
      </c>
      <c r="E205" s="76" t="s">
        <v>348</v>
      </c>
      <c r="F205" s="77">
        <v>4</v>
      </c>
      <c r="G205" s="307" t="s">
        <v>1314</v>
      </c>
      <c r="H205" s="143" t="str">
        <f>HYPERLINK(Таблица2[[#This Row],[Столбец1]],"видео")</f>
        <v>видео</v>
      </c>
      <c r="I205" s="296" t="s">
        <v>991</v>
      </c>
      <c r="J205" s="144" t="str">
        <f t="shared" si="24"/>
        <v>фото</v>
      </c>
      <c r="K205" s="78" t="s">
        <v>304</v>
      </c>
      <c r="L205" s="186">
        <v>17</v>
      </c>
      <c r="M205" s="207">
        <v>0.04</v>
      </c>
      <c r="N205" s="266"/>
      <c r="O205" s="342"/>
      <c r="P205" s="79">
        <v>2860</v>
      </c>
      <c r="Q205" s="113">
        <f>'Бытовая пиротехника MAXSEM'!$P205*(1-процент)</f>
        <v>2860</v>
      </c>
      <c r="R205" s="113">
        <f t="shared" si="25"/>
        <v>11440</v>
      </c>
      <c r="S205" s="175">
        <f t="shared" si="26"/>
        <v>0</v>
      </c>
      <c r="T205" s="159">
        <f t="shared" si="22"/>
        <v>0</v>
      </c>
      <c r="U205" s="160">
        <f t="shared" si="23"/>
        <v>0</v>
      </c>
    </row>
    <row r="206" spans="1:21" s="228" customFormat="1" ht="16.5" thickBot="1" x14ac:dyDescent="0.3">
      <c r="A206" s="16"/>
      <c r="B206" s="86"/>
      <c r="C206" s="96" t="s">
        <v>726</v>
      </c>
      <c r="D206" s="87"/>
      <c r="E206" s="88"/>
      <c r="F206" s="89"/>
      <c r="G206" s="277" t="s">
        <v>878</v>
      </c>
      <c r="H206" s="167"/>
      <c r="I206" s="298" t="s">
        <v>878</v>
      </c>
      <c r="J206" s="168"/>
      <c r="K206" s="90"/>
      <c r="L206" s="187"/>
      <c r="M206" s="208"/>
      <c r="N206" s="91"/>
      <c r="O206" s="343"/>
      <c r="P206" s="243"/>
      <c r="Q206" s="98">
        <f>'Бытовая пиротехника MAXSEM'!$P206*(1-процент)</f>
        <v>0</v>
      </c>
      <c r="R206" s="98">
        <f t="shared" si="25"/>
        <v>0</v>
      </c>
      <c r="S206" s="94">
        <f t="shared" si="26"/>
        <v>0</v>
      </c>
      <c r="T206" s="97">
        <f t="shared" si="22"/>
        <v>0</v>
      </c>
      <c r="U206" s="244">
        <f t="shared" si="23"/>
        <v>0</v>
      </c>
    </row>
    <row r="207" spans="1:21" x14ac:dyDescent="0.25">
      <c r="A207" s="44"/>
      <c r="B207" s="65">
        <v>1</v>
      </c>
      <c r="C207" s="250"/>
      <c r="D207" s="67" t="s">
        <v>746</v>
      </c>
      <c r="E207" s="68" t="s">
        <v>358</v>
      </c>
      <c r="F207" s="69">
        <v>10</v>
      </c>
      <c r="G207" s="305" t="s">
        <v>1263</v>
      </c>
      <c r="H207" s="140" t="str">
        <f>HYPERLINK(Таблица2[[#This Row],[Столбец1]],"видео")</f>
        <v>видео</v>
      </c>
      <c r="I207" s="301" t="s">
        <v>992</v>
      </c>
      <c r="J207" s="170" t="str">
        <f t="shared" si="24"/>
        <v>фото</v>
      </c>
      <c r="K207" s="70" t="s">
        <v>359</v>
      </c>
      <c r="L207" s="181">
        <v>16.600000000000001</v>
      </c>
      <c r="M207" s="202">
        <v>0.04</v>
      </c>
      <c r="N207" s="264"/>
      <c r="O207" s="340"/>
      <c r="P207" s="71">
        <v>1052.7</v>
      </c>
      <c r="Q207" s="120">
        <f>'Бытовая пиротехника MAXSEM'!$P207*(1-процент)</f>
        <v>1052.7</v>
      </c>
      <c r="R207" s="120">
        <f t="shared" si="25"/>
        <v>10527</v>
      </c>
      <c r="S207" s="174">
        <f t="shared" si="26"/>
        <v>0</v>
      </c>
      <c r="T207" s="157">
        <f t="shared" si="22"/>
        <v>0</v>
      </c>
      <c r="U207" s="158">
        <f t="shared" si="23"/>
        <v>0</v>
      </c>
    </row>
    <row r="208" spans="1:21" x14ac:dyDescent="0.25">
      <c r="A208" s="44"/>
      <c r="B208" s="72">
        <v>2</v>
      </c>
      <c r="C208" s="241"/>
      <c r="D208" s="4" t="s">
        <v>747</v>
      </c>
      <c r="E208" s="5" t="s">
        <v>664</v>
      </c>
      <c r="F208" s="14">
        <v>10</v>
      </c>
      <c r="G208" s="306" t="s">
        <v>1262</v>
      </c>
      <c r="H208" s="142" t="str">
        <f>HYPERLINK(Таблица2[[#This Row],[Столбец1]],"видео")</f>
        <v>видео</v>
      </c>
      <c r="I208" s="290" t="s">
        <v>993</v>
      </c>
      <c r="J208" s="141" t="str">
        <f t="shared" si="24"/>
        <v>фото</v>
      </c>
      <c r="K208" s="15" t="s">
        <v>359</v>
      </c>
      <c r="L208" s="183">
        <v>16.78</v>
      </c>
      <c r="M208" s="204">
        <v>0.04</v>
      </c>
      <c r="N208" s="265"/>
      <c r="O208" s="341"/>
      <c r="P208" s="146">
        <v>1195.7</v>
      </c>
      <c r="Q208" s="49">
        <f>'Бытовая пиротехника MAXSEM'!$P208*(1-процент)</f>
        <v>1195.7</v>
      </c>
      <c r="R208" s="49">
        <f t="shared" si="25"/>
        <v>11957</v>
      </c>
      <c r="S208" s="173">
        <f t="shared" si="26"/>
        <v>0</v>
      </c>
      <c r="T208" s="155">
        <f t="shared" si="22"/>
        <v>0</v>
      </c>
      <c r="U208" s="161">
        <f t="shared" si="23"/>
        <v>0</v>
      </c>
    </row>
    <row r="209" spans="1:21" x14ac:dyDescent="0.25">
      <c r="A209" s="44"/>
      <c r="B209" s="72">
        <v>3</v>
      </c>
      <c r="C209" s="241"/>
      <c r="D209" s="4" t="s">
        <v>748</v>
      </c>
      <c r="E209" s="5" t="s">
        <v>664</v>
      </c>
      <c r="F209" s="14">
        <v>10</v>
      </c>
      <c r="G209" s="34" t="s">
        <v>1261</v>
      </c>
      <c r="H209" s="142" t="str">
        <f>HYPERLINK(Таблица2[[#This Row],[Столбец1]],"видео")</f>
        <v>видео</v>
      </c>
      <c r="I209" s="290" t="s">
        <v>994</v>
      </c>
      <c r="J209" s="141" t="str">
        <f t="shared" si="24"/>
        <v>фото</v>
      </c>
      <c r="K209" s="15" t="s">
        <v>359</v>
      </c>
      <c r="L209" s="183">
        <v>15.75</v>
      </c>
      <c r="M209" s="204">
        <v>0.04</v>
      </c>
      <c r="N209" s="265"/>
      <c r="O209" s="341"/>
      <c r="P209" s="146">
        <v>1195.7</v>
      </c>
      <c r="Q209" s="49">
        <f>'Бытовая пиротехника MAXSEM'!$P209*(1-процент)</f>
        <v>1195.7</v>
      </c>
      <c r="R209" s="49">
        <f t="shared" si="25"/>
        <v>11957</v>
      </c>
      <c r="S209" s="173">
        <f t="shared" si="26"/>
        <v>0</v>
      </c>
      <c r="T209" s="155">
        <f t="shared" si="22"/>
        <v>0</v>
      </c>
      <c r="U209" s="161">
        <f t="shared" si="23"/>
        <v>0</v>
      </c>
    </row>
    <row r="210" spans="1:21" x14ac:dyDescent="0.25">
      <c r="A210" s="44"/>
      <c r="B210" s="72">
        <v>4</v>
      </c>
      <c r="C210" s="241"/>
      <c r="D210" s="4" t="s">
        <v>749</v>
      </c>
      <c r="E210" s="5" t="s">
        <v>666</v>
      </c>
      <c r="F210" s="14">
        <v>8</v>
      </c>
      <c r="G210" s="306" t="s">
        <v>1313</v>
      </c>
      <c r="H210" s="142" t="str">
        <f>HYPERLINK(Таблица2[[#This Row],[Столбец1]],"видео")</f>
        <v>видео</v>
      </c>
      <c r="I210" s="300" t="s">
        <v>995</v>
      </c>
      <c r="J210" s="169" t="str">
        <f t="shared" si="24"/>
        <v>фото</v>
      </c>
      <c r="K210" s="15" t="s">
        <v>301</v>
      </c>
      <c r="L210" s="183">
        <v>21</v>
      </c>
      <c r="M210" s="204">
        <v>6.8000000000000005E-2</v>
      </c>
      <c r="N210" s="265"/>
      <c r="O210" s="341"/>
      <c r="P210" s="12">
        <v>1753.4</v>
      </c>
      <c r="Q210" s="49">
        <f>'Бытовая пиротехника MAXSEM'!$P210*(1-процент)</f>
        <v>1753.4</v>
      </c>
      <c r="R210" s="49">
        <f t="shared" si="25"/>
        <v>14027.2</v>
      </c>
      <c r="S210" s="173">
        <f t="shared" si="26"/>
        <v>0</v>
      </c>
      <c r="T210" s="155">
        <f t="shared" si="22"/>
        <v>0</v>
      </c>
      <c r="U210" s="161">
        <f t="shared" si="23"/>
        <v>0</v>
      </c>
    </row>
    <row r="211" spans="1:21" x14ac:dyDescent="0.25">
      <c r="A211" s="44"/>
      <c r="B211" s="72">
        <v>5</v>
      </c>
      <c r="C211" s="241"/>
      <c r="D211" s="4" t="s">
        <v>750</v>
      </c>
      <c r="E211" s="5" t="s">
        <v>368</v>
      </c>
      <c r="F211" s="14">
        <v>8</v>
      </c>
      <c r="G211" s="306" t="s">
        <v>1312</v>
      </c>
      <c r="H211" s="142" t="str">
        <f>HYPERLINK(Таблица2[[#This Row],[Столбец1]],"видео")</f>
        <v>видео</v>
      </c>
      <c r="I211" s="290" t="s">
        <v>996</v>
      </c>
      <c r="J211" s="141" t="str">
        <f t="shared" si="24"/>
        <v>фото</v>
      </c>
      <c r="K211" s="15" t="s">
        <v>301</v>
      </c>
      <c r="L211" s="183">
        <v>20</v>
      </c>
      <c r="M211" s="204">
        <v>6.8000000000000005E-2</v>
      </c>
      <c r="N211" s="265"/>
      <c r="O211" s="341">
        <v>10</v>
      </c>
      <c r="P211" s="146">
        <v>1753.4</v>
      </c>
      <c r="Q211" s="49">
        <f>'Бытовая пиротехника MAXSEM'!$P211*(1-процент)</f>
        <v>1753.4</v>
      </c>
      <c r="R211" s="49">
        <f t="shared" si="25"/>
        <v>14027.2</v>
      </c>
      <c r="S211" s="173">
        <f t="shared" si="26"/>
        <v>0</v>
      </c>
      <c r="T211" s="155">
        <f t="shared" si="22"/>
        <v>0</v>
      </c>
      <c r="U211" s="161">
        <f t="shared" si="23"/>
        <v>0</v>
      </c>
    </row>
    <row r="212" spans="1:21" x14ac:dyDescent="0.25">
      <c r="A212" s="44"/>
      <c r="B212" s="72">
        <v>6</v>
      </c>
      <c r="C212" s="241"/>
      <c r="D212" s="4" t="s">
        <v>751</v>
      </c>
      <c r="E212" s="5" t="s">
        <v>667</v>
      </c>
      <c r="F212" s="14">
        <v>8</v>
      </c>
      <c r="G212" s="306" t="s">
        <v>1311</v>
      </c>
      <c r="H212" s="142" t="str">
        <f>HYPERLINK(Таблица2[[#This Row],[Столбец1]],"видео")</f>
        <v>видео</v>
      </c>
      <c r="I212" s="300" t="s">
        <v>997</v>
      </c>
      <c r="J212" s="169" t="str">
        <f t="shared" si="24"/>
        <v>фото</v>
      </c>
      <c r="K212" s="15" t="s">
        <v>301</v>
      </c>
      <c r="L212" s="183">
        <v>21</v>
      </c>
      <c r="M212" s="204">
        <v>6.8000000000000005E-2</v>
      </c>
      <c r="N212" s="265"/>
      <c r="O212" s="341"/>
      <c r="P212" s="12">
        <v>1753.4</v>
      </c>
      <c r="Q212" s="49">
        <f>'Бытовая пиротехника MAXSEM'!$P212*(1-процент)</f>
        <v>1753.4</v>
      </c>
      <c r="R212" s="49">
        <f t="shared" si="25"/>
        <v>14027.2</v>
      </c>
      <c r="S212" s="173">
        <f t="shared" si="26"/>
        <v>0</v>
      </c>
      <c r="T212" s="155">
        <f t="shared" si="22"/>
        <v>0</v>
      </c>
      <c r="U212" s="161">
        <f t="shared" si="23"/>
        <v>0</v>
      </c>
    </row>
    <row r="213" spans="1:21" x14ac:dyDescent="0.25">
      <c r="A213" s="44"/>
      <c r="B213" s="72">
        <v>7</v>
      </c>
      <c r="C213" s="241"/>
      <c r="D213" s="4" t="s">
        <v>752</v>
      </c>
      <c r="E213" s="5" t="s">
        <v>365</v>
      </c>
      <c r="F213" s="14">
        <v>8</v>
      </c>
      <c r="G213" s="306" t="s">
        <v>1475</v>
      </c>
      <c r="H213" s="142" t="str">
        <f>HYPERLINK(Таблица2[[#This Row],[Столбец1]],"видео")</f>
        <v>видео</v>
      </c>
      <c r="I213" s="290" t="s">
        <v>998</v>
      </c>
      <c r="J213" s="141" t="str">
        <f t="shared" si="24"/>
        <v>фото</v>
      </c>
      <c r="K213" s="15" t="s">
        <v>301</v>
      </c>
      <c r="L213" s="183">
        <v>21</v>
      </c>
      <c r="M213" s="204">
        <v>6.8000000000000005E-2</v>
      </c>
      <c r="N213" s="265"/>
      <c r="O213" s="341">
        <v>2</v>
      </c>
      <c r="P213" s="146">
        <v>1753.4</v>
      </c>
      <c r="Q213" s="49">
        <f>'Бытовая пиротехника MAXSEM'!$P213*(1-процент)</f>
        <v>1753.4</v>
      </c>
      <c r="R213" s="49">
        <f t="shared" si="25"/>
        <v>14027.2</v>
      </c>
      <c r="S213" s="173">
        <f t="shared" si="26"/>
        <v>0</v>
      </c>
      <c r="T213" s="155">
        <f t="shared" si="22"/>
        <v>0</v>
      </c>
      <c r="U213" s="161">
        <f t="shared" si="23"/>
        <v>0</v>
      </c>
    </row>
    <row r="214" spans="1:21" x14ac:dyDescent="0.25">
      <c r="A214" s="44"/>
      <c r="B214" s="72">
        <v>8</v>
      </c>
      <c r="C214" s="241"/>
      <c r="D214" s="4" t="s">
        <v>753</v>
      </c>
      <c r="E214" s="5" t="s">
        <v>668</v>
      </c>
      <c r="F214" s="14">
        <v>8</v>
      </c>
      <c r="G214" s="306" t="s">
        <v>1470</v>
      </c>
      <c r="H214" s="142" t="str">
        <f>HYPERLINK(Таблица2[[#This Row],[Столбец1]],"видео")</f>
        <v>видео</v>
      </c>
      <c r="I214" s="290" t="s">
        <v>999</v>
      </c>
      <c r="J214" s="141" t="str">
        <f t="shared" si="24"/>
        <v>фото</v>
      </c>
      <c r="K214" s="15" t="s">
        <v>301</v>
      </c>
      <c r="L214" s="183">
        <v>18.91</v>
      </c>
      <c r="M214" s="204">
        <v>5.5E-2</v>
      </c>
      <c r="N214" s="265"/>
      <c r="O214" s="341"/>
      <c r="P214" s="146">
        <v>1648.9</v>
      </c>
      <c r="Q214" s="49">
        <f>'Бытовая пиротехника MAXSEM'!$P214*(1-процент)</f>
        <v>1648.9</v>
      </c>
      <c r="R214" s="49">
        <f t="shared" si="25"/>
        <v>13191.2</v>
      </c>
      <c r="S214" s="173">
        <f t="shared" si="26"/>
        <v>0</v>
      </c>
      <c r="T214" s="155">
        <f t="shared" si="22"/>
        <v>0</v>
      </c>
      <c r="U214" s="161">
        <f t="shared" si="23"/>
        <v>0</v>
      </c>
    </row>
    <row r="215" spans="1:21" x14ac:dyDescent="0.25">
      <c r="A215" s="44"/>
      <c r="B215" s="72">
        <v>9</v>
      </c>
      <c r="C215" s="241"/>
      <c r="D215" s="4" t="s">
        <v>754</v>
      </c>
      <c r="E215" s="5" t="s">
        <v>670</v>
      </c>
      <c r="F215" s="14">
        <v>4</v>
      </c>
      <c r="G215" s="306" t="s">
        <v>1454</v>
      </c>
      <c r="H215" s="142" t="str">
        <f>HYPERLINK(Таблица2[[#This Row],[Столбец1]],"видео")</f>
        <v>видео</v>
      </c>
      <c r="I215" s="290" t="s">
        <v>1000</v>
      </c>
      <c r="J215" s="141" t="str">
        <f t="shared" si="24"/>
        <v>фото</v>
      </c>
      <c r="K215" s="15" t="s">
        <v>304</v>
      </c>
      <c r="L215" s="183">
        <v>14</v>
      </c>
      <c r="M215" s="204">
        <v>0.04</v>
      </c>
      <c r="N215" s="265"/>
      <c r="O215" s="341"/>
      <c r="P215" s="146">
        <v>2261.6</v>
      </c>
      <c r="Q215" s="49">
        <f>'Бытовая пиротехника MAXSEM'!$P215*(1-процент)</f>
        <v>2261.6</v>
      </c>
      <c r="R215" s="49">
        <f t="shared" si="25"/>
        <v>9046.4</v>
      </c>
      <c r="S215" s="173">
        <f t="shared" si="26"/>
        <v>0</v>
      </c>
      <c r="T215" s="155">
        <f t="shared" si="22"/>
        <v>0</v>
      </c>
      <c r="U215" s="161">
        <f t="shared" si="23"/>
        <v>0</v>
      </c>
    </row>
    <row r="216" spans="1:21" x14ac:dyDescent="0.25">
      <c r="A216" s="44"/>
      <c r="B216" s="72">
        <v>10</v>
      </c>
      <c r="C216" s="52" t="s">
        <v>49</v>
      </c>
      <c r="D216" s="4" t="s">
        <v>755</v>
      </c>
      <c r="E216" s="5" t="s">
        <v>806</v>
      </c>
      <c r="F216" s="14"/>
      <c r="G216" s="306" t="s">
        <v>1260</v>
      </c>
      <c r="H216" s="142" t="str">
        <f>HYPERLINK(Таблица2[[#This Row],[Столбец1]],"видео")</f>
        <v>видео</v>
      </c>
      <c r="I216" s="290" t="s">
        <v>1001</v>
      </c>
      <c r="J216" s="141" t="str">
        <f t="shared" si="24"/>
        <v>фото</v>
      </c>
      <c r="K216" s="15"/>
      <c r="L216" s="183"/>
      <c r="M216" s="204"/>
      <c r="N216" s="265"/>
      <c r="O216" s="341"/>
      <c r="P216" s="245"/>
      <c r="Q216" s="49">
        <f>'Бытовая пиротехника MAXSEM'!$P216*(1-процент)</f>
        <v>0</v>
      </c>
      <c r="R216" s="49">
        <f t="shared" si="25"/>
        <v>0</v>
      </c>
      <c r="S216" s="173">
        <f t="shared" si="26"/>
        <v>0</v>
      </c>
      <c r="T216" s="30">
        <f t="shared" si="22"/>
        <v>0</v>
      </c>
      <c r="U216" s="246">
        <f t="shared" si="23"/>
        <v>0</v>
      </c>
    </row>
    <row r="217" spans="1:21" x14ac:dyDescent="0.25">
      <c r="A217" s="44"/>
      <c r="B217" s="72">
        <v>11</v>
      </c>
      <c r="C217" s="241"/>
      <c r="D217" s="4" t="s">
        <v>756</v>
      </c>
      <c r="E217" s="5" t="s">
        <v>398</v>
      </c>
      <c r="F217" s="14">
        <v>2</v>
      </c>
      <c r="G217" s="34" t="s">
        <v>1451</v>
      </c>
      <c r="H217" s="142" t="str">
        <f>HYPERLINK(Таблица2[[#This Row],[Столбец1]],"видео")</f>
        <v>видео</v>
      </c>
      <c r="I217" s="290" t="s">
        <v>1002</v>
      </c>
      <c r="J217" s="141" t="str">
        <f t="shared" si="24"/>
        <v>фото</v>
      </c>
      <c r="K217" s="15" t="s">
        <v>309</v>
      </c>
      <c r="L217" s="183">
        <v>14</v>
      </c>
      <c r="M217" s="204">
        <v>3.6999999999999998E-2</v>
      </c>
      <c r="N217" s="265"/>
      <c r="O217" s="341"/>
      <c r="P217" s="12">
        <v>4680.5</v>
      </c>
      <c r="Q217" s="49">
        <f>'Бытовая пиротехника MAXSEM'!$P217*(1-процент)</f>
        <v>4680.5</v>
      </c>
      <c r="R217" s="49">
        <f t="shared" si="25"/>
        <v>9361</v>
      </c>
      <c r="S217" s="173">
        <f t="shared" si="26"/>
        <v>0</v>
      </c>
      <c r="T217" s="155">
        <f t="shared" si="22"/>
        <v>0</v>
      </c>
      <c r="U217" s="161">
        <f t="shared" si="23"/>
        <v>0</v>
      </c>
    </row>
    <row r="218" spans="1:21" x14ac:dyDescent="0.25">
      <c r="A218" s="44"/>
      <c r="B218" s="72">
        <v>12</v>
      </c>
      <c r="C218" s="241"/>
      <c r="D218" s="4" t="s">
        <v>757</v>
      </c>
      <c r="E218" s="5" t="s">
        <v>402</v>
      </c>
      <c r="F218" s="14">
        <v>1</v>
      </c>
      <c r="G218" s="34" t="s">
        <v>1448</v>
      </c>
      <c r="H218" s="142" t="str">
        <f>HYPERLINK(Таблица2[[#This Row],[Столбец1]],"видео")</f>
        <v>видео</v>
      </c>
      <c r="I218" s="290" t="s">
        <v>1003</v>
      </c>
      <c r="J218" s="141" t="str">
        <f t="shared" si="24"/>
        <v>фото</v>
      </c>
      <c r="K218" s="15" t="s">
        <v>403</v>
      </c>
      <c r="L218" s="183">
        <v>14</v>
      </c>
      <c r="M218" s="204">
        <v>0.04</v>
      </c>
      <c r="N218" s="265"/>
      <c r="O218" s="341"/>
      <c r="P218" s="12">
        <v>9416</v>
      </c>
      <c r="Q218" s="49">
        <f>'Бытовая пиротехника MAXSEM'!$P218*(1-процент)</f>
        <v>9416</v>
      </c>
      <c r="R218" s="49">
        <f t="shared" si="25"/>
        <v>9416</v>
      </c>
      <c r="S218" s="173">
        <f t="shared" si="26"/>
        <v>0</v>
      </c>
      <c r="T218" s="155">
        <f t="shared" si="22"/>
        <v>0</v>
      </c>
      <c r="U218" s="161">
        <f t="shared" si="23"/>
        <v>0</v>
      </c>
    </row>
    <row r="219" spans="1:21" ht="16.5" thickBot="1" x14ac:dyDescent="0.3">
      <c r="A219" s="44"/>
      <c r="B219" s="73">
        <v>13</v>
      </c>
      <c r="C219" s="251"/>
      <c r="D219" s="75" t="s">
        <v>758</v>
      </c>
      <c r="E219" s="76" t="s">
        <v>407</v>
      </c>
      <c r="F219" s="77">
        <v>1</v>
      </c>
      <c r="G219" s="307" t="s">
        <v>1310</v>
      </c>
      <c r="H219" s="143" t="str">
        <f>HYPERLINK(Таблица2[[#This Row],[Столбец1]],"видео")</f>
        <v>видео</v>
      </c>
      <c r="I219" s="296" t="s">
        <v>1004</v>
      </c>
      <c r="J219" s="144" t="str">
        <f t="shared" si="24"/>
        <v>фото</v>
      </c>
      <c r="K219" s="78" t="s">
        <v>403</v>
      </c>
      <c r="L219" s="186">
        <v>15</v>
      </c>
      <c r="M219" s="207">
        <v>4.4999999999999998E-2</v>
      </c>
      <c r="N219" s="266"/>
      <c r="O219" s="342">
        <v>7</v>
      </c>
      <c r="P219" s="79">
        <v>11885.5</v>
      </c>
      <c r="Q219" s="113">
        <f>'Бытовая пиротехника MAXSEM'!$P219*(1-процент)</f>
        <v>11885.5</v>
      </c>
      <c r="R219" s="113">
        <f t="shared" si="25"/>
        <v>11885.5</v>
      </c>
      <c r="S219" s="175">
        <f t="shared" si="26"/>
        <v>0</v>
      </c>
      <c r="T219" s="159">
        <f t="shared" si="22"/>
        <v>0</v>
      </c>
      <c r="U219" s="160">
        <f t="shared" si="23"/>
        <v>0</v>
      </c>
    </row>
    <row r="220" spans="1:21" ht="16.5" thickBot="1" x14ac:dyDescent="0.3">
      <c r="A220" s="44"/>
      <c r="B220" s="107"/>
      <c r="C220" s="96" t="s">
        <v>458</v>
      </c>
      <c r="D220" s="87"/>
      <c r="E220" s="88"/>
      <c r="F220" s="105"/>
      <c r="G220" s="109" t="s">
        <v>878</v>
      </c>
      <c r="H220" s="167"/>
      <c r="I220" s="292" t="s">
        <v>878</v>
      </c>
      <c r="J220" s="167"/>
      <c r="K220" s="95"/>
      <c r="L220" s="190"/>
      <c r="M220" s="211"/>
      <c r="N220" s="91"/>
      <c r="O220" s="343"/>
      <c r="P220" s="92"/>
      <c r="Q220" s="93"/>
      <c r="R220" s="93">
        <f t="shared" si="25"/>
        <v>0</v>
      </c>
      <c r="S220" s="196">
        <f t="shared" si="26"/>
        <v>0</v>
      </c>
      <c r="T220" s="40"/>
      <c r="U220" s="40"/>
    </row>
    <row r="221" spans="1:21" x14ac:dyDescent="0.25">
      <c r="A221" s="44"/>
      <c r="B221" s="65">
        <v>1</v>
      </c>
      <c r="C221" s="121"/>
      <c r="D221" s="67" t="s">
        <v>459</v>
      </c>
      <c r="E221" s="68" t="s">
        <v>358</v>
      </c>
      <c r="F221" s="69">
        <v>10</v>
      </c>
      <c r="G221" s="305" t="s">
        <v>1243</v>
      </c>
      <c r="H221" s="140" t="str">
        <f>HYPERLINK(Таблица2[[#This Row],[Столбец1]],"видео")</f>
        <v>видео</v>
      </c>
      <c r="I221" s="301" t="s">
        <v>1157</v>
      </c>
      <c r="J221" s="170" t="str">
        <f t="shared" si="24"/>
        <v>фото</v>
      </c>
      <c r="K221" s="70" t="s">
        <v>359</v>
      </c>
      <c r="L221" s="181">
        <v>13</v>
      </c>
      <c r="M221" s="202">
        <v>3.7999999999999999E-2</v>
      </c>
      <c r="N221" s="264"/>
      <c r="O221" s="340"/>
      <c r="P221" s="71">
        <v>955.9</v>
      </c>
      <c r="Q221" s="120">
        <f>'Бытовая пиротехника MAXSEM'!$P221*(1-процент)</f>
        <v>955.9</v>
      </c>
      <c r="R221" s="120">
        <f t="shared" si="25"/>
        <v>9559</v>
      </c>
      <c r="S221" s="150">
        <f t="shared" si="26"/>
        <v>0</v>
      </c>
      <c r="T221" s="157">
        <f t="shared" ref="T221:T236" si="27">N221*L221</f>
        <v>0</v>
      </c>
      <c r="U221" s="158">
        <f t="shared" ref="U221:U236" si="28">N221*M221</f>
        <v>0</v>
      </c>
    </row>
    <row r="222" spans="1:21" x14ac:dyDescent="0.25">
      <c r="A222" s="44"/>
      <c r="B222" s="72">
        <v>2</v>
      </c>
      <c r="C222" s="13"/>
      <c r="D222" s="4" t="s">
        <v>460</v>
      </c>
      <c r="E222" s="5" t="s">
        <v>461</v>
      </c>
      <c r="F222" s="14">
        <v>10</v>
      </c>
      <c r="G222" s="306" t="s">
        <v>1242</v>
      </c>
      <c r="H222" s="142" t="str">
        <f>HYPERLINK(Таблица2[[#This Row],[Столбец1]],"видео")</f>
        <v>видео</v>
      </c>
      <c r="I222" s="300" t="s">
        <v>1158</v>
      </c>
      <c r="J222" s="169" t="str">
        <f t="shared" si="24"/>
        <v>фото</v>
      </c>
      <c r="K222" s="15" t="s">
        <v>359</v>
      </c>
      <c r="L222" s="183">
        <v>14</v>
      </c>
      <c r="M222" s="204">
        <v>3.7999999999999999E-2</v>
      </c>
      <c r="N222" s="265"/>
      <c r="O222" s="341"/>
      <c r="P222" s="12">
        <v>955.9</v>
      </c>
      <c r="Q222" s="49">
        <f>'Бытовая пиротехника MAXSEM'!$P222*(1-процент)</f>
        <v>955.9</v>
      </c>
      <c r="R222" s="49">
        <f t="shared" si="25"/>
        <v>9559</v>
      </c>
      <c r="S222" s="151">
        <f t="shared" si="26"/>
        <v>0</v>
      </c>
      <c r="T222" s="155">
        <f t="shared" si="27"/>
        <v>0</v>
      </c>
      <c r="U222" s="161">
        <f t="shared" si="28"/>
        <v>0</v>
      </c>
    </row>
    <row r="223" spans="1:21" x14ac:dyDescent="0.25">
      <c r="A223" s="44"/>
      <c r="B223" s="72">
        <v>3</v>
      </c>
      <c r="C223" s="13"/>
      <c r="D223" s="4" t="s">
        <v>462</v>
      </c>
      <c r="E223" s="5" t="s">
        <v>365</v>
      </c>
      <c r="F223" s="21">
        <v>8</v>
      </c>
      <c r="G223" s="306" t="s">
        <v>1241</v>
      </c>
      <c r="H223" s="142" t="str">
        <f>HYPERLINK(Таблица2[[#This Row],[Столбец1]],"видео")</f>
        <v>видео</v>
      </c>
      <c r="I223" s="300" t="s">
        <v>1159</v>
      </c>
      <c r="J223" s="169" t="str">
        <f t="shared" si="24"/>
        <v>фото</v>
      </c>
      <c r="K223" s="22" t="s">
        <v>301</v>
      </c>
      <c r="L223" s="182">
        <v>18</v>
      </c>
      <c r="M223" s="203">
        <v>6.0999999999999999E-2</v>
      </c>
      <c r="N223" s="265"/>
      <c r="O223" s="341"/>
      <c r="P223" s="12">
        <v>1534.5</v>
      </c>
      <c r="Q223" s="49">
        <f>'Бытовая пиротехника MAXSEM'!$P223*(1-процент)</f>
        <v>1534.5</v>
      </c>
      <c r="R223" s="49">
        <f t="shared" si="25"/>
        <v>12276</v>
      </c>
      <c r="S223" s="151">
        <f t="shared" si="26"/>
        <v>0</v>
      </c>
      <c r="T223" s="155">
        <f t="shared" si="27"/>
        <v>0</v>
      </c>
      <c r="U223" s="161">
        <f t="shared" si="28"/>
        <v>0</v>
      </c>
    </row>
    <row r="224" spans="1:21" x14ac:dyDescent="0.25">
      <c r="A224" s="44"/>
      <c r="B224" s="72">
        <v>4</v>
      </c>
      <c r="C224" s="13"/>
      <c r="D224" s="4" t="s">
        <v>819</v>
      </c>
      <c r="E224" s="5" t="s">
        <v>463</v>
      </c>
      <c r="F224" s="21">
        <v>8</v>
      </c>
      <c r="G224" s="306" t="s">
        <v>1240</v>
      </c>
      <c r="H224" s="142" t="str">
        <f>HYPERLINK(Таблица2[[#This Row],[Столбец1]],"видео")</f>
        <v>видео</v>
      </c>
      <c r="I224" s="300" t="s">
        <v>1160</v>
      </c>
      <c r="J224" s="169" t="str">
        <f t="shared" si="24"/>
        <v>фото</v>
      </c>
      <c r="K224" s="22" t="s">
        <v>301</v>
      </c>
      <c r="L224" s="182">
        <v>18</v>
      </c>
      <c r="M224" s="203">
        <v>6.0999999999999999E-2</v>
      </c>
      <c r="N224" s="265"/>
      <c r="O224" s="341">
        <v>2</v>
      </c>
      <c r="P224" s="12">
        <v>1534.5</v>
      </c>
      <c r="Q224" s="49">
        <f>'Бытовая пиротехника MAXSEM'!$P224*(1-процент)</f>
        <v>1534.5</v>
      </c>
      <c r="R224" s="49">
        <f t="shared" si="25"/>
        <v>12276</v>
      </c>
      <c r="S224" s="151">
        <f t="shared" si="26"/>
        <v>0</v>
      </c>
      <c r="T224" s="155">
        <f t="shared" si="27"/>
        <v>0</v>
      </c>
      <c r="U224" s="161">
        <f t="shared" si="28"/>
        <v>0</v>
      </c>
    </row>
    <row r="225" spans="1:21" x14ac:dyDescent="0.25">
      <c r="A225" s="44"/>
      <c r="B225" s="72">
        <v>5</v>
      </c>
      <c r="C225" s="13"/>
      <c r="D225" s="4" t="s">
        <v>464</v>
      </c>
      <c r="E225" s="5" t="s">
        <v>465</v>
      </c>
      <c r="F225" s="21">
        <v>8</v>
      </c>
      <c r="G225" s="306" t="s">
        <v>1239</v>
      </c>
      <c r="H225" s="142" t="str">
        <f>HYPERLINK(Таблица2[[#This Row],[Столбец1]],"видео")</f>
        <v>видео</v>
      </c>
      <c r="I225" s="300" t="s">
        <v>1161</v>
      </c>
      <c r="J225" s="169" t="str">
        <f t="shared" si="24"/>
        <v>фото</v>
      </c>
      <c r="K225" s="22" t="s">
        <v>301</v>
      </c>
      <c r="L225" s="182">
        <v>16</v>
      </c>
      <c r="M225" s="203">
        <v>5.5E-2</v>
      </c>
      <c r="N225" s="265"/>
      <c r="O225" s="341">
        <v>4</v>
      </c>
      <c r="P225" s="12">
        <v>1419</v>
      </c>
      <c r="Q225" s="49">
        <f>'Бытовая пиротехника MAXSEM'!$P225*(1-процент)</f>
        <v>1419</v>
      </c>
      <c r="R225" s="49">
        <f t="shared" si="25"/>
        <v>11352</v>
      </c>
      <c r="S225" s="151">
        <f t="shared" si="26"/>
        <v>0</v>
      </c>
      <c r="T225" s="155">
        <f t="shared" si="27"/>
        <v>0</v>
      </c>
      <c r="U225" s="161">
        <f t="shared" si="28"/>
        <v>0</v>
      </c>
    </row>
    <row r="226" spans="1:21" x14ac:dyDescent="0.25">
      <c r="A226" s="44"/>
      <c r="B226" s="72">
        <v>6</v>
      </c>
      <c r="C226" s="13"/>
      <c r="D226" s="4" t="s">
        <v>466</v>
      </c>
      <c r="E226" s="5" t="s">
        <v>382</v>
      </c>
      <c r="F226" s="21">
        <v>4</v>
      </c>
      <c r="G226" s="306" t="s">
        <v>1238</v>
      </c>
      <c r="H226" s="142" t="str">
        <f>HYPERLINK(Таблица2[[#This Row],[Столбец1]],"видео")</f>
        <v>видео</v>
      </c>
      <c r="I226" s="300" t="s">
        <v>1162</v>
      </c>
      <c r="J226" s="169" t="str">
        <f t="shared" si="24"/>
        <v>фото</v>
      </c>
      <c r="K226" s="22" t="s">
        <v>304</v>
      </c>
      <c r="L226" s="182">
        <v>12</v>
      </c>
      <c r="M226" s="203">
        <v>3.5000000000000003E-2</v>
      </c>
      <c r="N226" s="265"/>
      <c r="O226" s="341">
        <v>2</v>
      </c>
      <c r="P226" s="12">
        <v>1969</v>
      </c>
      <c r="Q226" s="49">
        <f>'Бытовая пиротехника MAXSEM'!$P226*(1-процент)</f>
        <v>1969</v>
      </c>
      <c r="R226" s="49">
        <f t="shared" si="25"/>
        <v>7876</v>
      </c>
      <c r="S226" s="151">
        <f t="shared" si="26"/>
        <v>0</v>
      </c>
      <c r="T226" s="155">
        <f t="shared" si="27"/>
        <v>0</v>
      </c>
      <c r="U226" s="161">
        <f t="shared" si="28"/>
        <v>0</v>
      </c>
    </row>
    <row r="227" spans="1:21" x14ac:dyDescent="0.25">
      <c r="A227" s="44"/>
      <c r="B227" s="72">
        <v>7</v>
      </c>
      <c r="C227" s="13"/>
      <c r="D227" s="4" t="s">
        <v>467</v>
      </c>
      <c r="E227" s="5" t="s">
        <v>468</v>
      </c>
      <c r="F227" s="21">
        <v>4</v>
      </c>
      <c r="G227" s="306" t="s">
        <v>1237</v>
      </c>
      <c r="H227" s="142" t="str">
        <f>HYPERLINK(Таблица2[[#This Row],[Столбец1]],"видео")</f>
        <v>видео</v>
      </c>
      <c r="I227" s="300" t="s">
        <v>1163</v>
      </c>
      <c r="J227" s="169" t="str">
        <f t="shared" si="24"/>
        <v>фото</v>
      </c>
      <c r="K227" s="22" t="s">
        <v>304</v>
      </c>
      <c r="L227" s="182">
        <v>12</v>
      </c>
      <c r="M227" s="203">
        <v>3.5000000000000003E-2</v>
      </c>
      <c r="N227" s="265"/>
      <c r="O227" s="341"/>
      <c r="P227" s="12">
        <v>1969</v>
      </c>
      <c r="Q227" s="49">
        <f>'Бытовая пиротехника MAXSEM'!$P227*(1-процент)</f>
        <v>1969</v>
      </c>
      <c r="R227" s="49">
        <f t="shared" si="25"/>
        <v>7876</v>
      </c>
      <c r="S227" s="151">
        <f t="shared" si="26"/>
        <v>0</v>
      </c>
      <c r="T227" s="155">
        <f t="shared" si="27"/>
        <v>0</v>
      </c>
      <c r="U227" s="161">
        <f t="shared" si="28"/>
        <v>0</v>
      </c>
    </row>
    <row r="228" spans="1:21" x14ac:dyDescent="0.25">
      <c r="A228" s="44"/>
      <c r="B228" s="72">
        <v>8</v>
      </c>
      <c r="C228" s="13"/>
      <c r="D228" s="4" t="s">
        <v>469</v>
      </c>
      <c r="E228" s="5" t="s">
        <v>470</v>
      </c>
      <c r="F228" s="21">
        <v>4</v>
      </c>
      <c r="G228" s="306" t="s">
        <v>1236</v>
      </c>
      <c r="H228" s="142" t="str">
        <f>HYPERLINK(Таблица2[[#This Row],[Столбец1]],"видео")</f>
        <v>видео</v>
      </c>
      <c r="I228" s="300" t="s">
        <v>1164</v>
      </c>
      <c r="J228" s="169" t="str">
        <f t="shared" si="24"/>
        <v>фото</v>
      </c>
      <c r="K228" s="22" t="s">
        <v>304</v>
      </c>
      <c r="L228" s="182">
        <v>10</v>
      </c>
      <c r="M228" s="203">
        <v>2.7E-2</v>
      </c>
      <c r="N228" s="265"/>
      <c r="O228" s="341"/>
      <c r="P228" s="12">
        <v>1760</v>
      </c>
      <c r="Q228" s="49">
        <f>'Бытовая пиротехника MAXSEM'!$P228*(1-процент)</f>
        <v>1760</v>
      </c>
      <c r="R228" s="49">
        <f t="shared" si="25"/>
        <v>7040</v>
      </c>
      <c r="S228" s="151">
        <f t="shared" si="26"/>
        <v>0</v>
      </c>
      <c r="T228" s="155">
        <f t="shared" si="27"/>
        <v>0</v>
      </c>
      <c r="U228" s="161">
        <f t="shared" si="28"/>
        <v>0</v>
      </c>
    </row>
    <row r="229" spans="1:21" x14ac:dyDescent="0.25">
      <c r="A229" s="44"/>
      <c r="B229" s="72">
        <v>9</v>
      </c>
      <c r="C229" s="13"/>
      <c r="D229" s="4" t="s">
        <v>471</v>
      </c>
      <c r="E229" s="5" t="s">
        <v>472</v>
      </c>
      <c r="F229" s="14">
        <v>4</v>
      </c>
      <c r="G229" s="306" t="s">
        <v>1235</v>
      </c>
      <c r="H229" s="142" t="str">
        <f>HYPERLINK(Таблица2[[#This Row],[Столбец1]],"видео")</f>
        <v>видео</v>
      </c>
      <c r="I229" s="300" t="s">
        <v>1165</v>
      </c>
      <c r="J229" s="169" t="str">
        <f t="shared" si="24"/>
        <v>фото</v>
      </c>
      <c r="K229" s="15" t="s">
        <v>304</v>
      </c>
      <c r="L229" s="183">
        <v>17</v>
      </c>
      <c r="M229" s="204">
        <v>0.05</v>
      </c>
      <c r="N229" s="265"/>
      <c r="O229" s="341">
        <v>2</v>
      </c>
      <c r="P229" s="12">
        <v>2846.8</v>
      </c>
      <c r="Q229" s="49">
        <f>'Бытовая пиротехника MAXSEM'!$P229*(1-процент)</f>
        <v>2846.8</v>
      </c>
      <c r="R229" s="49">
        <f t="shared" si="25"/>
        <v>11387.2</v>
      </c>
      <c r="S229" s="151">
        <f t="shared" si="26"/>
        <v>0</v>
      </c>
      <c r="T229" s="155">
        <f t="shared" si="27"/>
        <v>0</v>
      </c>
      <c r="U229" s="161">
        <f t="shared" si="28"/>
        <v>0</v>
      </c>
    </row>
    <row r="230" spans="1:21" x14ac:dyDescent="0.25">
      <c r="A230" s="44"/>
      <c r="B230" s="72">
        <v>10</v>
      </c>
      <c r="C230" s="13"/>
      <c r="D230" s="4" t="s">
        <v>820</v>
      </c>
      <c r="E230" s="5" t="s">
        <v>473</v>
      </c>
      <c r="F230" s="14">
        <v>4</v>
      </c>
      <c r="G230" s="306" t="s">
        <v>1234</v>
      </c>
      <c r="H230" s="142" t="str">
        <f>HYPERLINK(Таблица2[[#This Row],[Столбец1]],"видео")</f>
        <v>видео</v>
      </c>
      <c r="I230" s="300" t="s">
        <v>1166</v>
      </c>
      <c r="J230" s="169" t="str">
        <f t="shared" si="24"/>
        <v>фото</v>
      </c>
      <c r="K230" s="15" t="s">
        <v>304</v>
      </c>
      <c r="L230" s="183">
        <v>17</v>
      </c>
      <c r="M230" s="204">
        <v>0.05</v>
      </c>
      <c r="N230" s="265"/>
      <c r="O230" s="341">
        <v>24</v>
      </c>
      <c r="P230" s="12">
        <v>2846.8</v>
      </c>
      <c r="Q230" s="49">
        <f>'Бытовая пиротехника MAXSEM'!$P230*(1-процент)</f>
        <v>2846.8</v>
      </c>
      <c r="R230" s="49">
        <f t="shared" si="25"/>
        <v>11387.2</v>
      </c>
      <c r="S230" s="151">
        <f t="shared" si="26"/>
        <v>0</v>
      </c>
      <c r="T230" s="155">
        <f t="shared" si="27"/>
        <v>0</v>
      </c>
      <c r="U230" s="161">
        <f t="shared" si="28"/>
        <v>0</v>
      </c>
    </row>
    <row r="231" spans="1:21" x14ac:dyDescent="0.25">
      <c r="A231" s="44"/>
      <c r="B231" s="72">
        <v>11</v>
      </c>
      <c r="C231" s="13"/>
      <c r="D231" s="4" t="s">
        <v>474</v>
      </c>
      <c r="E231" s="5" t="s">
        <v>475</v>
      </c>
      <c r="F231" s="21">
        <v>4</v>
      </c>
      <c r="G231" s="306" t="s">
        <v>1233</v>
      </c>
      <c r="H231" s="142" t="str">
        <f>HYPERLINK(Таблица2[[#This Row],[Столбец1]],"видео")</f>
        <v>видео</v>
      </c>
      <c r="I231" s="300" t="s">
        <v>1167</v>
      </c>
      <c r="J231" s="169" t="str">
        <f t="shared" si="24"/>
        <v>фото</v>
      </c>
      <c r="K231" s="22" t="s">
        <v>304</v>
      </c>
      <c r="L231" s="182">
        <v>15</v>
      </c>
      <c r="M231" s="203">
        <v>0.04</v>
      </c>
      <c r="N231" s="265"/>
      <c r="O231" s="341"/>
      <c r="P231" s="12">
        <v>2631.2</v>
      </c>
      <c r="Q231" s="49">
        <f>'Бытовая пиротехника MAXSEM'!$P231*(1-процент)</f>
        <v>2631.2</v>
      </c>
      <c r="R231" s="49">
        <f t="shared" si="25"/>
        <v>10524.8</v>
      </c>
      <c r="S231" s="151">
        <f t="shared" si="26"/>
        <v>0</v>
      </c>
      <c r="T231" s="155">
        <f t="shared" si="27"/>
        <v>0</v>
      </c>
      <c r="U231" s="161">
        <f t="shared" si="28"/>
        <v>0</v>
      </c>
    </row>
    <row r="232" spans="1:21" x14ac:dyDescent="0.25">
      <c r="A232" s="44"/>
      <c r="B232" s="72">
        <v>12</v>
      </c>
      <c r="C232" s="13"/>
      <c r="D232" s="4" t="s">
        <v>476</v>
      </c>
      <c r="E232" s="5" t="s">
        <v>477</v>
      </c>
      <c r="F232" s="21">
        <v>2</v>
      </c>
      <c r="G232" s="306" t="s">
        <v>1232</v>
      </c>
      <c r="H232" s="142" t="str">
        <f>HYPERLINK(Таблица2[[#This Row],[Столбец1]],"видео")</f>
        <v>видео</v>
      </c>
      <c r="I232" s="300" t="s">
        <v>1168</v>
      </c>
      <c r="J232" s="169" t="str">
        <f t="shared" si="24"/>
        <v>фото</v>
      </c>
      <c r="K232" s="22" t="s">
        <v>309</v>
      </c>
      <c r="L232" s="182">
        <v>12</v>
      </c>
      <c r="M232" s="203">
        <v>3.6999999999999998E-2</v>
      </c>
      <c r="N232" s="265"/>
      <c r="O232" s="341"/>
      <c r="P232" s="12">
        <v>4020.5</v>
      </c>
      <c r="Q232" s="49">
        <f>'Бытовая пиротехника MAXSEM'!$P232*(1-процент)</f>
        <v>4020.5</v>
      </c>
      <c r="R232" s="49">
        <f t="shared" si="25"/>
        <v>8041</v>
      </c>
      <c r="S232" s="151">
        <f t="shared" si="26"/>
        <v>0</v>
      </c>
      <c r="T232" s="155">
        <f t="shared" si="27"/>
        <v>0</v>
      </c>
      <c r="U232" s="161">
        <f t="shared" si="28"/>
        <v>0</v>
      </c>
    </row>
    <row r="233" spans="1:21" x14ac:dyDescent="0.25">
      <c r="A233" s="44"/>
      <c r="B233" s="72">
        <v>13</v>
      </c>
      <c r="C233" s="13"/>
      <c r="D233" s="4" t="s">
        <v>821</v>
      </c>
      <c r="E233" s="5" t="s">
        <v>478</v>
      </c>
      <c r="F233" s="14">
        <v>2</v>
      </c>
      <c r="G233" s="306" t="s">
        <v>1231</v>
      </c>
      <c r="H233" s="142" t="str">
        <f>HYPERLINK(Таблица2[[#This Row],[Столбец1]],"видео")</f>
        <v>видео</v>
      </c>
      <c r="I233" s="300" t="s">
        <v>1169</v>
      </c>
      <c r="J233" s="169" t="str">
        <f t="shared" si="24"/>
        <v>фото</v>
      </c>
      <c r="K233" s="15" t="s">
        <v>309</v>
      </c>
      <c r="L233" s="183">
        <v>11</v>
      </c>
      <c r="M233" s="204">
        <v>3.6999999999999998E-2</v>
      </c>
      <c r="N233" s="265"/>
      <c r="O233" s="341"/>
      <c r="P233" s="12">
        <v>4020.5</v>
      </c>
      <c r="Q233" s="49">
        <f>'Бытовая пиротехника MAXSEM'!$P233*(1-процент)</f>
        <v>4020.5</v>
      </c>
      <c r="R233" s="49">
        <f t="shared" si="25"/>
        <v>8041</v>
      </c>
      <c r="S233" s="151">
        <f t="shared" si="26"/>
        <v>0</v>
      </c>
      <c r="T233" s="155">
        <f t="shared" si="27"/>
        <v>0</v>
      </c>
      <c r="U233" s="161">
        <f t="shared" si="28"/>
        <v>0</v>
      </c>
    </row>
    <row r="234" spans="1:21" x14ac:dyDescent="0.25">
      <c r="A234" s="44"/>
      <c r="B234" s="72">
        <v>14</v>
      </c>
      <c r="C234" s="13"/>
      <c r="D234" s="4" t="s">
        <v>479</v>
      </c>
      <c r="E234" s="5" t="s">
        <v>480</v>
      </c>
      <c r="F234" s="14">
        <v>2</v>
      </c>
      <c r="G234" s="306" t="s">
        <v>1230</v>
      </c>
      <c r="H234" s="142" t="str">
        <f>HYPERLINK(Таблица2[[#This Row],[Столбец1]],"видео")</f>
        <v>видео</v>
      </c>
      <c r="I234" s="300" t="s">
        <v>1170</v>
      </c>
      <c r="J234" s="169" t="str">
        <f t="shared" si="24"/>
        <v>фото</v>
      </c>
      <c r="K234" s="15" t="s">
        <v>309</v>
      </c>
      <c r="L234" s="183">
        <v>10.199999999999999</v>
      </c>
      <c r="M234" s="204">
        <v>0.03</v>
      </c>
      <c r="N234" s="265"/>
      <c r="O234" s="341">
        <v>2</v>
      </c>
      <c r="P234" s="12">
        <v>3600.3</v>
      </c>
      <c r="Q234" s="49">
        <f>'Бытовая пиротехника MAXSEM'!$P234*(1-процент)</f>
        <v>3600.3</v>
      </c>
      <c r="R234" s="49">
        <f t="shared" si="25"/>
        <v>7200.6</v>
      </c>
      <c r="S234" s="151">
        <f t="shared" si="26"/>
        <v>0</v>
      </c>
      <c r="T234" s="155">
        <f t="shared" si="27"/>
        <v>0</v>
      </c>
      <c r="U234" s="161">
        <f t="shared" si="28"/>
        <v>0</v>
      </c>
    </row>
    <row r="235" spans="1:21" x14ac:dyDescent="0.25">
      <c r="A235" s="44"/>
      <c r="B235" s="72">
        <v>15</v>
      </c>
      <c r="C235" s="13"/>
      <c r="D235" s="4" t="s">
        <v>481</v>
      </c>
      <c r="E235" s="5" t="s">
        <v>402</v>
      </c>
      <c r="F235" s="14">
        <v>1</v>
      </c>
      <c r="G235" s="306" t="s">
        <v>1229</v>
      </c>
      <c r="H235" s="142" t="str">
        <f>HYPERLINK(Таблица2[[#This Row],[Столбец1]],"видео")</f>
        <v>видео</v>
      </c>
      <c r="I235" s="300" t="s">
        <v>1171</v>
      </c>
      <c r="J235" s="169" t="str">
        <f t="shared" si="24"/>
        <v>фото</v>
      </c>
      <c r="K235" s="15" t="s">
        <v>403</v>
      </c>
      <c r="L235" s="183">
        <v>12</v>
      </c>
      <c r="M235" s="204">
        <v>3.5999999999999997E-2</v>
      </c>
      <c r="N235" s="265"/>
      <c r="O235" s="341">
        <v>2</v>
      </c>
      <c r="P235" s="12">
        <v>8077.3</v>
      </c>
      <c r="Q235" s="49">
        <f>'Бытовая пиротехника MAXSEM'!$P235*(1-процент)</f>
        <v>8077.3</v>
      </c>
      <c r="R235" s="49">
        <f t="shared" si="25"/>
        <v>8077.3</v>
      </c>
      <c r="S235" s="151">
        <f t="shared" si="26"/>
        <v>0</v>
      </c>
      <c r="T235" s="155">
        <f t="shared" si="27"/>
        <v>0</v>
      </c>
      <c r="U235" s="161">
        <f t="shared" si="28"/>
        <v>0</v>
      </c>
    </row>
    <row r="236" spans="1:21" ht="16.5" thickBot="1" x14ac:dyDescent="0.3">
      <c r="A236" s="44"/>
      <c r="B236" s="73">
        <v>16</v>
      </c>
      <c r="C236" s="124"/>
      <c r="D236" s="125" t="s">
        <v>822</v>
      </c>
      <c r="E236" s="76" t="s">
        <v>408</v>
      </c>
      <c r="F236" s="77">
        <v>1</v>
      </c>
      <c r="G236" s="307" t="s">
        <v>1228</v>
      </c>
      <c r="H236" s="143" t="str">
        <f>HYPERLINK(Таблица2[[#This Row],[Столбец1]],"видео")</f>
        <v>видео</v>
      </c>
      <c r="I236" s="302" t="s">
        <v>1172</v>
      </c>
      <c r="J236" s="171" t="str">
        <f t="shared" si="24"/>
        <v>фото</v>
      </c>
      <c r="K236" s="78" t="s">
        <v>403</v>
      </c>
      <c r="L236" s="186">
        <v>14</v>
      </c>
      <c r="M236" s="207">
        <v>4.4999999999999998E-2</v>
      </c>
      <c r="N236" s="266"/>
      <c r="O236" s="342">
        <v>11</v>
      </c>
      <c r="P236" s="79">
        <v>10600.7</v>
      </c>
      <c r="Q236" s="113">
        <f>'Бытовая пиротехника MAXSEM'!$P236*(1-процент)</f>
        <v>10600.7</v>
      </c>
      <c r="R236" s="113">
        <f t="shared" si="25"/>
        <v>10600.7</v>
      </c>
      <c r="S236" s="152">
        <f t="shared" si="26"/>
        <v>0</v>
      </c>
      <c r="T236" s="159">
        <f t="shared" si="27"/>
        <v>0</v>
      </c>
      <c r="U236" s="160">
        <f t="shared" si="28"/>
        <v>0</v>
      </c>
    </row>
    <row r="237" spans="1:21" ht="16.5" thickBot="1" x14ac:dyDescent="0.3">
      <c r="A237" s="44"/>
      <c r="B237" s="86"/>
      <c r="C237" s="96" t="s">
        <v>559</v>
      </c>
      <c r="D237" s="87"/>
      <c r="E237" s="88"/>
      <c r="F237" s="104"/>
      <c r="G237" s="109" t="s">
        <v>878</v>
      </c>
      <c r="H237" s="167"/>
      <c r="I237" s="292" t="s">
        <v>878</v>
      </c>
      <c r="J237" s="167"/>
      <c r="K237" s="90"/>
      <c r="L237" s="187"/>
      <c r="M237" s="208"/>
      <c r="N237" s="91"/>
      <c r="O237" s="343"/>
      <c r="P237" s="92"/>
      <c r="Q237" s="93"/>
      <c r="R237" s="93">
        <f t="shared" si="25"/>
        <v>0</v>
      </c>
      <c r="S237" s="196">
        <f t="shared" si="26"/>
        <v>0</v>
      </c>
      <c r="T237" s="40"/>
      <c r="U237" s="40"/>
    </row>
    <row r="238" spans="1:21" x14ac:dyDescent="0.25">
      <c r="A238" s="44"/>
      <c r="B238" s="65">
        <v>1</v>
      </c>
      <c r="C238" s="250"/>
      <c r="D238" s="118" t="s">
        <v>555</v>
      </c>
      <c r="E238" s="68" t="s">
        <v>700</v>
      </c>
      <c r="F238" s="69">
        <v>24</v>
      </c>
      <c r="G238" s="324" t="s">
        <v>1443</v>
      </c>
      <c r="H238" s="140" t="str">
        <f>HYPERLINK(G238,"видео")</f>
        <v>видео</v>
      </c>
      <c r="I238" s="299" t="s">
        <v>1005</v>
      </c>
      <c r="J238" s="145" t="str">
        <f t="shared" si="24"/>
        <v>фото</v>
      </c>
      <c r="K238" s="70" t="s">
        <v>153</v>
      </c>
      <c r="L238" s="181">
        <v>14</v>
      </c>
      <c r="M238" s="202">
        <v>0.03</v>
      </c>
      <c r="N238" s="264"/>
      <c r="O238" s="340"/>
      <c r="P238" s="148">
        <v>615.08333333333337</v>
      </c>
      <c r="Q238" s="120">
        <f>'Бытовая пиротехника MAXSEM'!$P238*(1-процент)</f>
        <v>615.08333333333337</v>
      </c>
      <c r="R238" s="120">
        <f t="shared" si="25"/>
        <v>14762</v>
      </c>
      <c r="S238" s="174">
        <f t="shared" si="26"/>
        <v>0</v>
      </c>
      <c r="T238" s="157">
        <f>N238*L238</f>
        <v>0</v>
      </c>
      <c r="U238" s="158">
        <f>N238*M238</f>
        <v>0</v>
      </c>
    </row>
    <row r="239" spans="1:21" x14ac:dyDescent="0.25">
      <c r="A239" s="44"/>
      <c r="B239" s="72">
        <v>2</v>
      </c>
      <c r="C239" s="241"/>
      <c r="D239" s="10" t="s">
        <v>556</v>
      </c>
      <c r="E239" s="5" t="s">
        <v>699</v>
      </c>
      <c r="F239" s="14" t="s">
        <v>645</v>
      </c>
      <c r="G239" s="325" t="s">
        <v>1444</v>
      </c>
      <c r="H239" s="142" t="str">
        <f t="shared" ref="H239:H241" si="29">HYPERLINK(G239,"видео")</f>
        <v>видео</v>
      </c>
      <c r="I239" s="290" t="s">
        <v>1006</v>
      </c>
      <c r="J239" s="141" t="str">
        <f t="shared" si="24"/>
        <v>фото</v>
      </c>
      <c r="K239" s="15" t="s">
        <v>647</v>
      </c>
      <c r="L239" s="183">
        <v>13</v>
      </c>
      <c r="M239" s="204">
        <v>3.5000000000000003E-2</v>
      </c>
      <c r="N239" s="265"/>
      <c r="O239" s="341"/>
      <c r="P239" s="146">
        <v>911.76250000000005</v>
      </c>
      <c r="Q239" s="49">
        <f>'Бытовая пиротехника MAXSEM'!$P239*(1-процент)</f>
        <v>911.76250000000005</v>
      </c>
      <c r="R239" s="49">
        <f t="shared" si="25"/>
        <v>14588.2</v>
      </c>
      <c r="S239" s="173">
        <f t="shared" si="26"/>
        <v>0</v>
      </c>
      <c r="T239" s="155">
        <f>N239*L239</f>
        <v>0</v>
      </c>
      <c r="U239" s="161">
        <f>N239*M239</f>
        <v>0</v>
      </c>
    </row>
    <row r="240" spans="1:21" x14ac:dyDescent="0.25">
      <c r="A240" s="44"/>
      <c r="B240" s="72">
        <v>3</v>
      </c>
      <c r="C240" s="241"/>
      <c r="D240" s="10" t="s">
        <v>557</v>
      </c>
      <c r="E240" s="5" t="s">
        <v>698</v>
      </c>
      <c r="F240" s="14" t="s">
        <v>646</v>
      </c>
      <c r="G240" s="325" t="s">
        <v>1445</v>
      </c>
      <c r="H240" s="142" t="str">
        <f t="shared" si="29"/>
        <v>видео</v>
      </c>
      <c r="I240" s="290" t="s">
        <v>1007</v>
      </c>
      <c r="J240" s="141" t="str">
        <f t="shared" si="24"/>
        <v>фото</v>
      </c>
      <c r="K240" s="15" t="s">
        <v>159</v>
      </c>
      <c r="L240" s="183">
        <v>15</v>
      </c>
      <c r="M240" s="204">
        <v>3.5000000000000003E-2</v>
      </c>
      <c r="N240" s="265"/>
      <c r="O240" s="341"/>
      <c r="P240" s="146">
        <v>1226.2250000000001</v>
      </c>
      <c r="Q240" s="49">
        <f>'Бытовая пиротехника MAXSEM'!$P240*(1-процент)</f>
        <v>1226.2250000000001</v>
      </c>
      <c r="R240" s="49">
        <f t="shared" si="25"/>
        <v>14714.7</v>
      </c>
      <c r="S240" s="173">
        <f t="shared" si="26"/>
        <v>0</v>
      </c>
      <c r="T240" s="155">
        <f>N240*L240</f>
        <v>0</v>
      </c>
      <c r="U240" s="161">
        <f>N240*M240</f>
        <v>0</v>
      </c>
    </row>
    <row r="241" spans="1:21" ht="16.5" thickBot="1" x14ac:dyDescent="0.3">
      <c r="A241" s="44"/>
      <c r="B241" s="73">
        <v>4</v>
      </c>
      <c r="C241" s="251"/>
      <c r="D241" s="119" t="s">
        <v>558</v>
      </c>
      <c r="E241" s="76" t="s">
        <v>697</v>
      </c>
      <c r="F241" s="77">
        <v>6</v>
      </c>
      <c r="G241" s="326" t="s">
        <v>1446</v>
      </c>
      <c r="H241" s="143" t="str">
        <f t="shared" si="29"/>
        <v>видео</v>
      </c>
      <c r="I241" s="296" t="s">
        <v>1008</v>
      </c>
      <c r="J241" s="144" t="str">
        <f t="shared" si="24"/>
        <v>фото</v>
      </c>
      <c r="K241" s="78" t="s">
        <v>167</v>
      </c>
      <c r="L241" s="186">
        <v>15</v>
      </c>
      <c r="M241" s="207">
        <v>3.9E-2</v>
      </c>
      <c r="N241" s="266"/>
      <c r="O241" s="342"/>
      <c r="P241" s="147">
        <v>2498.65</v>
      </c>
      <c r="Q241" s="113">
        <f>'Бытовая пиротехника MAXSEM'!$P241*(1-процент)</f>
        <v>2498.65</v>
      </c>
      <c r="R241" s="113">
        <f t="shared" si="25"/>
        <v>14991.900000000001</v>
      </c>
      <c r="S241" s="175">
        <f t="shared" si="26"/>
        <v>0</v>
      </c>
      <c r="T241" s="159">
        <f>N241*L241</f>
        <v>0</v>
      </c>
      <c r="U241" s="160">
        <f>N241*M241</f>
        <v>0</v>
      </c>
    </row>
    <row r="242" spans="1:21" ht="16.5" thickBot="1" x14ac:dyDescent="0.3">
      <c r="A242" s="44"/>
      <c r="B242" s="86"/>
      <c r="C242" s="96" t="s">
        <v>261</v>
      </c>
      <c r="D242" s="87"/>
      <c r="E242" s="88"/>
      <c r="F242" s="104"/>
      <c r="G242" s="109" t="s">
        <v>878</v>
      </c>
      <c r="H242" s="167"/>
      <c r="I242" s="292" t="s">
        <v>878</v>
      </c>
      <c r="J242" s="167"/>
      <c r="K242" s="90"/>
      <c r="L242" s="187"/>
      <c r="M242" s="208"/>
      <c r="N242" s="91"/>
      <c r="O242" s="343"/>
      <c r="P242" s="92"/>
      <c r="Q242" s="93"/>
      <c r="R242" s="93">
        <f t="shared" si="25"/>
        <v>0</v>
      </c>
      <c r="S242" s="196">
        <f t="shared" si="26"/>
        <v>0</v>
      </c>
      <c r="T242" s="40"/>
      <c r="U242" s="40"/>
    </row>
    <row r="243" spans="1:21" x14ac:dyDescent="0.25">
      <c r="A243" s="44"/>
      <c r="B243" s="65">
        <v>1</v>
      </c>
      <c r="C243" s="121"/>
      <c r="D243" s="67" t="s">
        <v>262</v>
      </c>
      <c r="E243" s="68" t="s">
        <v>656</v>
      </c>
      <c r="F243" s="69">
        <v>96</v>
      </c>
      <c r="G243" s="275" t="s">
        <v>1400</v>
      </c>
      <c r="H243" s="140" t="str">
        <f>HYPERLINK(Таблица2[[#This Row],[Столбец1]],"видео")</f>
        <v>видео</v>
      </c>
      <c r="I243" s="286" t="s">
        <v>1009</v>
      </c>
      <c r="J243" s="140" t="str">
        <f t="shared" si="24"/>
        <v>фото</v>
      </c>
      <c r="K243" s="70" t="s">
        <v>263</v>
      </c>
      <c r="L243" s="181">
        <v>15</v>
      </c>
      <c r="M243" s="202">
        <v>6.5000000000000002E-2</v>
      </c>
      <c r="N243" s="264"/>
      <c r="O243" s="340">
        <v>2</v>
      </c>
      <c r="P243" s="71">
        <v>151.79999999999998</v>
      </c>
      <c r="Q243" s="120">
        <f>'Бытовая пиротехника MAXSEM'!$P243*(1-процент)</f>
        <v>151.79999999999998</v>
      </c>
      <c r="R243" s="120">
        <f t="shared" si="25"/>
        <v>14572.8</v>
      </c>
      <c r="S243" s="174">
        <f t="shared" si="26"/>
        <v>0</v>
      </c>
      <c r="T243" s="157">
        <f t="shared" ref="T243:T280" si="30">N243*L243</f>
        <v>0</v>
      </c>
      <c r="U243" s="158">
        <f t="shared" ref="U243:U280" si="31">N243*M243</f>
        <v>0</v>
      </c>
    </row>
    <row r="244" spans="1:21" x14ac:dyDescent="0.25">
      <c r="A244" s="44"/>
      <c r="B244" s="72">
        <v>2</v>
      </c>
      <c r="C244" s="30"/>
      <c r="D244" s="4" t="s">
        <v>264</v>
      </c>
      <c r="E244" s="5" t="s">
        <v>265</v>
      </c>
      <c r="F244" s="14">
        <v>72</v>
      </c>
      <c r="G244" s="306" t="s">
        <v>1356</v>
      </c>
      <c r="H244" s="142" t="str">
        <f>HYPERLINK(Таблица2[[#This Row],[Столбец1]],"видео")</f>
        <v>видео</v>
      </c>
      <c r="I244" s="300" t="s">
        <v>1010</v>
      </c>
      <c r="J244" s="169" t="str">
        <f t="shared" si="24"/>
        <v>фото</v>
      </c>
      <c r="K244" s="15" t="s">
        <v>266</v>
      </c>
      <c r="L244" s="183">
        <v>22</v>
      </c>
      <c r="M244" s="204">
        <v>0.06</v>
      </c>
      <c r="N244" s="265"/>
      <c r="O244" s="341"/>
      <c r="P244" s="12">
        <v>259.60000000000002</v>
      </c>
      <c r="Q244" s="49">
        <f>'Бытовая пиротехника MAXSEM'!$P244*(1-процент)</f>
        <v>259.60000000000002</v>
      </c>
      <c r="R244" s="49">
        <f t="shared" si="25"/>
        <v>18691.2</v>
      </c>
      <c r="S244" s="173">
        <f t="shared" si="26"/>
        <v>0</v>
      </c>
      <c r="T244" s="155">
        <f t="shared" si="30"/>
        <v>0</v>
      </c>
      <c r="U244" s="161">
        <f t="shared" si="31"/>
        <v>0</v>
      </c>
    </row>
    <row r="245" spans="1:21" x14ac:dyDescent="0.25">
      <c r="A245" s="44"/>
      <c r="B245" s="72">
        <v>3</v>
      </c>
      <c r="C245" s="30"/>
      <c r="D245" s="4" t="s">
        <v>267</v>
      </c>
      <c r="E245" s="5" t="s">
        <v>268</v>
      </c>
      <c r="F245" s="14">
        <v>36</v>
      </c>
      <c r="G245" s="306" t="s">
        <v>1281</v>
      </c>
      <c r="H245" s="142" t="str">
        <f>HYPERLINK(Таблица2[[#This Row],[Столбец1]],"видео")</f>
        <v>видео</v>
      </c>
      <c r="I245" s="300" t="s">
        <v>1011</v>
      </c>
      <c r="J245" s="169" t="str">
        <f t="shared" si="24"/>
        <v>фото</v>
      </c>
      <c r="K245" s="15" t="s">
        <v>100</v>
      </c>
      <c r="L245" s="183">
        <v>15</v>
      </c>
      <c r="M245" s="204">
        <v>3.5000000000000003E-2</v>
      </c>
      <c r="N245" s="265"/>
      <c r="O245" s="341"/>
      <c r="P245" s="12">
        <v>359.70000000000005</v>
      </c>
      <c r="Q245" s="49">
        <f>'Бытовая пиротехника MAXSEM'!$P245*(1-процент)</f>
        <v>359.70000000000005</v>
      </c>
      <c r="R245" s="49">
        <f t="shared" si="25"/>
        <v>12949.2</v>
      </c>
      <c r="S245" s="173">
        <f t="shared" si="26"/>
        <v>0</v>
      </c>
      <c r="T245" s="155">
        <f t="shared" si="30"/>
        <v>0</v>
      </c>
      <c r="U245" s="161">
        <f t="shared" si="31"/>
        <v>0</v>
      </c>
    </row>
    <row r="246" spans="1:21" x14ac:dyDescent="0.25">
      <c r="A246" s="44"/>
      <c r="B246" s="72">
        <v>4</v>
      </c>
      <c r="C246" s="30"/>
      <c r="D246" s="4" t="s">
        <v>269</v>
      </c>
      <c r="E246" s="5" t="s">
        <v>270</v>
      </c>
      <c r="F246" s="14">
        <v>36</v>
      </c>
      <c r="G246" s="306" t="s">
        <v>1280</v>
      </c>
      <c r="H246" s="142" t="str">
        <f>HYPERLINK(Таблица2[[#This Row],[Столбец1]],"видео")</f>
        <v>видео</v>
      </c>
      <c r="I246" s="300" t="s">
        <v>1012</v>
      </c>
      <c r="J246" s="169" t="str">
        <f t="shared" si="24"/>
        <v>фото</v>
      </c>
      <c r="K246" s="15" t="s">
        <v>100</v>
      </c>
      <c r="L246" s="183">
        <v>15</v>
      </c>
      <c r="M246" s="204">
        <v>3.5000000000000003E-2</v>
      </c>
      <c r="N246" s="265"/>
      <c r="O246" s="341"/>
      <c r="P246" s="12">
        <v>359.70000000000005</v>
      </c>
      <c r="Q246" s="49">
        <f>'Бытовая пиротехника MAXSEM'!$P246*(1-процент)</f>
        <v>359.70000000000005</v>
      </c>
      <c r="R246" s="49">
        <f t="shared" si="25"/>
        <v>12949.2</v>
      </c>
      <c r="S246" s="173">
        <f t="shared" si="26"/>
        <v>0</v>
      </c>
      <c r="T246" s="155">
        <f t="shared" si="30"/>
        <v>0</v>
      </c>
      <c r="U246" s="161">
        <f t="shared" si="31"/>
        <v>0</v>
      </c>
    </row>
    <row r="247" spans="1:21" x14ac:dyDescent="0.25">
      <c r="A247" s="44"/>
      <c r="B247" s="72">
        <v>5</v>
      </c>
      <c r="C247" s="32"/>
      <c r="D247" s="4" t="s">
        <v>271</v>
      </c>
      <c r="E247" s="5" t="s">
        <v>268</v>
      </c>
      <c r="F247" s="14">
        <v>36</v>
      </c>
      <c r="G247" s="306" t="s">
        <v>1279</v>
      </c>
      <c r="H247" s="142" t="str">
        <f>HYPERLINK(Таблица2[[#This Row],[Столбец1]],"видео")</f>
        <v>видео</v>
      </c>
      <c r="I247" s="300" t="s">
        <v>1013</v>
      </c>
      <c r="J247" s="169" t="str">
        <f t="shared" si="24"/>
        <v>фото</v>
      </c>
      <c r="K247" s="15" t="s">
        <v>100</v>
      </c>
      <c r="L247" s="183">
        <v>15</v>
      </c>
      <c r="M247" s="204">
        <v>3.5000000000000003E-2</v>
      </c>
      <c r="N247" s="265"/>
      <c r="O247" s="341"/>
      <c r="P247" s="12">
        <v>359.70000000000005</v>
      </c>
      <c r="Q247" s="49">
        <f>'Бытовая пиротехника MAXSEM'!$P247*(1-процент)</f>
        <v>359.70000000000005</v>
      </c>
      <c r="R247" s="49">
        <f t="shared" si="25"/>
        <v>12949.2</v>
      </c>
      <c r="S247" s="173">
        <f t="shared" si="26"/>
        <v>0</v>
      </c>
      <c r="T247" s="155">
        <f t="shared" si="30"/>
        <v>0</v>
      </c>
      <c r="U247" s="161">
        <f t="shared" si="31"/>
        <v>0</v>
      </c>
    </row>
    <row r="248" spans="1:21" x14ac:dyDescent="0.25">
      <c r="A248" s="44"/>
      <c r="B248" s="72">
        <v>6</v>
      </c>
      <c r="C248" s="1"/>
      <c r="D248" s="8" t="s">
        <v>272</v>
      </c>
      <c r="E248" s="5" t="s">
        <v>273</v>
      </c>
      <c r="F248" s="19">
        <v>30</v>
      </c>
      <c r="G248" s="306" t="s">
        <v>1337</v>
      </c>
      <c r="H248" s="142" t="str">
        <f>HYPERLINK(Таблица2[[#This Row],[Столбец1]],"видео")</f>
        <v>видео</v>
      </c>
      <c r="I248" s="300" t="s">
        <v>1014</v>
      </c>
      <c r="J248" s="169" t="str">
        <f t="shared" si="24"/>
        <v>фото</v>
      </c>
      <c r="K248" s="20" t="s">
        <v>150</v>
      </c>
      <c r="L248" s="184">
        <v>16</v>
      </c>
      <c r="M248" s="205">
        <v>0.05</v>
      </c>
      <c r="N248" s="265"/>
      <c r="O248" s="341">
        <v>5</v>
      </c>
      <c r="P248" s="12">
        <v>425.7</v>
      </c>
      <c r="Q248" s="49">
        <f>'Бытовая пиротехника MAXSEM'!$P248*(1-процент)</f>
        <v>425.7</v>
      </c>
      <c r="R248" s="49">
        <f t="shared" si="25"/>
        <v>12771</v>
      </c>
      <c r="S248" s="173">
        <f t="shared" si="26"/>
        <v>0</v>
      </c>
      <c r="T248" s="155">
        <f t="shared" si="30"/>
        <v>0</v>
      </c>
      <c r="U248" s="161">
        <f t="shared" si="31"/>
        <v>0</v>
      </c>
    </row>
    <row r="249" spans="1:21" x14ac:dyDescent="0.25">
      <c r="A249" s="44"/>
      <c r="B249" s="72">
        <v>7</v>
      </c>
      <c r="C249" s="1"/>
      <c r="D249" s="8" t="s">
        <v>274</v>
      </c>
      <c r="E249" s="5" t="s">
        <v>273</v>
      </c>
      <c r="F249" s="19">
        <v>30</v>
      </c>
      <c r="G249" s="306" t="s">
        <v>1336</v>
      </c>
      <c r="H249" s="142" t="str">
        <f>HYPERLINK(Таблица2[[#This Row],[Столбец1]],"видео")</f>
        <v>видео</v>
      </c>
      <c r="I249" s="287" t="s">
        <v>1015</v>
      </c>
      <c r="J249" s="142" t="str">
        <f t="shared" si="24"/>
        <v>фото</v>
      </c>
      <c r="K249" s="20" t="s">
        <v>150</v>
      </c>
      <c r="L249" s="184">
        <v>16</v>
      </c>
      <c r="M249" s="205">
        <v>0.05</v>
      </c>
      <c r="N249" s="265"/>
      <c r="O249" s="341">
        <v>13</v>
      </c>
      <c r="P249" s="12">
        <v>425.7</v>
      </c>
      <c r="Q249" s="49">
        <f>'Бытовая пиротехника MAXSEM'!$P249*(1-процент)</f>
        <v>425.7</v>
      </c>
      <c r="R249" s="49">
        <f t="shared" si="25"/>
        <v>12771</v>
      </c>
      <c r="S249" s="173">
        <f t="shared" si="26"/>
        <v>0</v>
      </c>
      <c r="T249" s="155">
        <f t="shared" si="30"/>
        <v>0</v>
      </c>
      <c r="U249" s="161">
        <f t="shared" si="31"/>
        <v>0</v>
      </c>
    </row>
    <row r="250" spans="1:21" x14ac:dyDescent="0.25">
      <c r="A250" s="44"/>
      <c r="B250" s="72">
        <v>8</v>
      </c>
      <c r="C250" s="1"/>
      <c r="D250" s="8" t="s">
        <v>275</v>
      </c>
      <c r="E250" s="5" t="s">
        <v>273</v>
      </c>
      <c r="F250" s="19">
        <v>30</v>
      </c>
      <c r="G250" s="306" t="s">
        <v>1335</v>
      </c>
      <c r="H250" s="142" t="str">
        <f>HYPERLINK(Таблица2[[#This Row],[Столбец1]],"видео")</f>
        <v>видео</v>
      </c>
      <c r="I250" s="300" t="s">
        <v>1016</v>
      </c>
      <c r="J250" s="169" t="str">
        <f t="shared" si="24"/>
        <v>фото</v>
      </c>
      <c r="K250" s="20" t="s">
        <v>150</v>
      </c>
      <c r="L250" s="184">
        <v>20</v>
      </c>
      <c r="M250" s="205">
        <v>0.05</v>
      </c>
      <c r="N250" s="265"/>
      <c r="O250" s="341">
        <v>6.9329999999999998</v>
      </c>
      <c r="P250" s="12">
        <v>425.7</v>
      </c>
      <c r="Q250" s="49">
        <f>'Бытовая пиротехника MAXSEM'!$P250*(1-процент)</f>
        <v>425.7</v>
      </c>
      <c r="R250" s="49">
        <f t="shared" si="25"/>
        <v>12771</v>
      </c>
      <c r="S250" s="173">
        <f t="shared" si="26"/>
        <v>0</v>
      </c>
      <c r="T250" s="155">
        <f t="shared" si="30"/>
        <v>0</v>
      </c>
      <c r="U250" s="161">
        <f t="shared" si="31"/>
        <v>0</v>
      </c>
    </row>
    <row r="251" spans="1:21" x14ac:dyDescent="0.25">
      <c r="A251" s="44"/>
      <c r="B251" s="72">
        <v>9</v>
      </c>
      <c r="C251" s="13"/>
      <c r="D251" s="4" t="s">
        <v>823</v>
      </c>
      <c r="E251" s="5" t="s">
        <v>276</v>
      </c>
      <c r="F251" s="14">
        <v>36</v>
      </c>
      <c r="G251" s="306" t="s">
        <v>1339</v>
      </c>
      <c r="H251" s="142" t="str">
        <f>HYPERLINK(Таблица2[[#This Row],[Столбец1]],"видео")</f>
        <v>видео</v>
      </c>
      <c r="I251" s="300" t="s">
        <v>1017</v>
      </c>
      <c r="J251" s="169" t="str">
        <f t="shared" si="24"/>
        <v>фото</v>
      </c>
      <c r="K251" s="15" t="s">
        <v>100</v>
      </c>
      <c r="L251" s="183">
        <v>19</v>
      </c>
      <c r="M251" s="204">
        <v>4.2999999999999997E-2</v>
      </c>
      <c r="N251" s="265"/>
      <c r="O251" s="341">
        <v>11</v>
      </c>
      <c r="P251" s="12">
        <v>432.29999999999995</v>
      </c>
      <c r="Q251" s="49">
        <f>'Бытовая пиротехника MAXSEM'!$P251*(1-процент)</f>
        <v>432.29999999999995</v>
      </c>
      <c r="R251" s="49">
        <f t="shared" si="25"/>
        <v>15562.8</v>
      </c>
      <c r="S251" s="173">
        <f t="shared" si="26"/>
        <v>0</v>
      </c>
      <c r="T251" s="155">
        <f t="shared" si="30"/>
        <v>0</v>
      </c>
      <c r="U251" s="161">
        <f t="shared" si="31"/>
        <v>0</v>
      </c>
    </row>
    <row r="252" spans="1:21" x14ac:dyDescent="0.25">
      <c r="A252" s="44"/>
      <c r="B252" s="72">
        <v>10</v>
      </c>
      <c r="C252" s="27"/>
      <c r="D252" s="4" t="s">
        <v>824</v>
      </c>
      <c r="E252" s="5" t="s">
        <v>277</v>
      </c>
      <c r="F252" s="14">
        <v>36</v>
      </c>
      <c r="G252" s="306" t="s">
        <v>1338</v>
      </c>
      <c r="H252" s="142" t="str">
        <f>HYPERLINK(Таблица2[[#This Row],[Столбец1]],"видео")</f>
        <v>видео</v>
      </c>
      <c r="I252" s="300" t="s">
        <v>1018</v>
      </c>
      <c r="J252" s="169" t="str">
        <f t="shared" si="24"/>
        <v>фото</v>
      </c>
      <c r="K252" s="15" t="s">
        <v>100</v>
      </c>
      <c r="L252" s="183">
        <v>19</v>
      </c>
      <c r="M252" s="204">
        <v>4.2999999999999997E-2</v>
      </c>
      <c r="N252" s="265"/>
      <c r="O252" s="341">
        <v>6</v>
      </c>
      <c r="P252" s="12">
        <v>432.29999999999995</v>
      </c>
      <c r="Q252" s="49">
        <f>'Бытовая пиротехника MAXSEM'!$P252*(1-процент)</f>
        <v>432.29999999999995</v>
      </c>
      <c r="R252" s="49">
        <f t="shared" si="25"/>
        <v>15562.8</v>
      </c>
      <c r="S252" s="173">
        <f t="shared" si="26"/>
        <v>0</v>
      </c>
      <c r="T252" s="155">
        <f t="shared" si="30"/>
        <v>0</v>
      </c>
      <c r="U252" s="161">
        <f t="shared" si="31"/>
        <v>0</v>
      </c>
    </row>
    <row r="253" spans="1:21" x14ac:dyDescent="0.25">
      <c r="A253" s="44"/>
      <c r="B253" s="72">
        <v>11</v>
      </c>
      <c r="C253" s="13"/>
      <c r="D253" s="4" t="s">
        <v>278</v>
      </c>
      <c r="E253" s="5" t="s">
        <v>279</v>
      </c>
      <c r="F253" s="14">
        <v>24</v>
      </c>
      <c r="G253" s="306" t="s">
        <v>1351</v>
      </c>
      <c r="H253" s="142" t="str">
        <f>HYPERLINK(Таблица2[[#This Row],[Столбец1]],"видео")</f>
        <v>видео</v>
      </c>
      <c r="I253" s="300" t="s">
        <v>1019</v>
      </c>
      <c r="J253" s="169" t="str">
        <f t="shared" si="24"/>
        <v>фото</v>
      </c>
      <c r="K253" s="15" t="s">
        <v>153</v>
      </c>
      <c r="L253" s="183">
        <v>16</v>
      </c>
      <c r="M253" s="204">
        <v>3.6999999999999998E-2</v>
      </c>
      <c r="N253" s="265"/>
      <c r="O253" s="341">
        <v>5</v>
      </c>
      <c r="P253" s="12">
        <v>546.69999999999993</v>
      </c>
      <c r="Q253" s="49">
        <f>'Бытовая пиротехника MAXSEM'!$P253*(1-процент)</f>
        <v>546.69999999999993</v>
      </c>
      <c r="R253" s="49">
        <f t="shared" si="25"/>
        <v>13120.8</v>
      </c>
      <c r="S253" s="173">
        <f t="shared" si="26"/>
        <v>0</v>
      </c>
      <c r="T253" s="155">
        <f t="shared" si="30"/>
        <v>0</v>
      </c>
      <c r="U253" s="161">
        <f t="shared" si="31"/>
        <v>0</v>
      </c>
    </row>
    <row r="254" spans="1:21" x14ac:dyDescent="0.25">
      <c r="A254" s="44"/>
      <c r="B254" s="72">
        <v>12</v>
      </c>
      <c r="C254" s="27"/>
      <c r="D254" s="4" t="s">
        <v>280</v>
      </c>
      <c r="E254" s="5" t="s">
        <v>281</v>
      </c>
      <c r="F254" s="14">
        <v>24</v>
      </c>
      <c r="G254" s="34" t="s">
        <v>1457</v>
      </c>
      <c r="H254" s="142" t="str">
        <f>HYPERLINK(Таблица2[[#This Row],[Столбец1]],"видео")</f>
        <v>видео</v>
      </c>
      <c r="I254" s="300" t="s">
        <v>1364</v>
      </c>
      <c r="J254" s="169" t="str">
        <f t="shared" si="24"/>
        <v>фото</v>
      </c>
      <c r="K254" s="15" t="s">
        <v>153</v>
      </c>
      <c r="L254" s="183">
        <v>16</v>
      </c>
      <c r="M254" s="204">
        <v>3.6999999999999998E-2</v>
      </c>
      <c r="N254" s="265"/>
      <c r="O254" s="341">
        <v>6</v>
      </c>
      <c r="P254" s="12">
        <v>546.69999999999993</v>
      </c>
      <c r="Q254" s="49">
        <f>'Бытовая пиротехника MAXSEM'!$P254*(1-процент)</f>
        <v>546.69999999999993</v>
      </c>
      <c r="R254" s="49">
        <f t="shared" si="25"/>
        <v>13120.8</v>
      </c>
      <c r="S254" s="173">
        <f t="shared" si="26"/>
        <v>0</v>
      </c>
      <c r="T254" s="155">
        <f t="shared" si="30"/>
        <v>0</v>
      </c>
      <c r="U254" s="161">
        <f t="shared" si="31"/>
        <v>0</v>
      </c>
    </row>
    <row r="255" spans="1:21" ht="16.5" customHeight="1" x14ac:dyDescent="0.25">
      <c r="A255" s="44"/>
      <c r="B255" s="72">
        <v>13</v>
      </c>
      <c r="C255" s="27"/>
      <c r="D255" s="4" t="s">
        <v>282</v>
      </c>
      <c r="E255" s="5" t="s">
        <v>283</v>
      </c>
      <c r="F255" s="14">
        <v>18</v>
      </c>
      <c r="G255" s="306" t="s">
        <v>1285</v>
      </c>
      <c r="H255" s="142" t="str">
        <f>HYPERLINK(Таблица2[[#This Row],[Столбец1]],"видео")</f>
        <v>видео</v>
      </c>
      <c r="I255" s="300" t="s">
        <v>1020</v>
      </c>
      <c r="J255" s="169" t="str">
        <f t="shared" si="24"/>
        <v>фото</v>
      </c>
      <c r="K255" s="15" t="s">
        <v>284</v>
      </c>
      <c r="L255" s="183">
        <v>16</v>
      </c>
      <c r="M255" s="204">
        <v>4.4999999999999998E-2</v>
      </c>
      <c r="N255" s="265"/>
      <c r="O255" s="341"/>
      <c r="P255" s="12">
        <v>757.90000000000009</v>
      </c>
      <c r="Q255" s="49">
        <f>'Бытовая пиротехника MAXSEM'!$P255*(1-процент)</f>
        <v>757.90000000000009</v>
      </c>
      <c r="R255" s="49">
        <f t="shared" si="25"/>
        <v>13642.2</v>
      </c>
      <c r="S255" s="173">
        <f t="shared" si="26"/>
        <v>0</v>
      </c>
      <c r="T255" s="155">
        <f t="shared" si="30"/>
        <v>0</v>
      </c>
      <c r="U255" s="161">
        <f t="shared" si="31"/>
        <v>0</v>
      </c>
    </row>
    <row r="256" spans="1:21" x14ac:dyDescent="0.25">
      <c r="A256" s="44"/>
      <c r="B256" s="72">
        <v>14</v>
      </c>
      <c r="C256" s="27"/>
      <c r="D256" s="4" t="s">
        <v>285</v>
      </c>
      <c r="E256" s="5" t="s">
        <v>286</v>
      </c>
      <c r="F256" s="14">
        <v>18</v>
      </c>
      <c r="G256" s="306" t="s">
        <v>1283</v>
      </c>
      <c r="H256" s="142" t="str">
        <f>HYPERLINK(Таблица2[[#This Row],[Столбец1]],"видео")</f>
        <v>видео</v>
      </c>
      <c r="I256" s="300" t="s">
        <v>1021</v>
      </c>
      <c r="J256" s="169" t="str">
        <f t="shared" si="24"/>
        <v>фото</v>
      </c>
      <c r="K256" s="29" t="s">
        <v>284</v>
      </c>
      <c r="L256" s="185">
        <v>14</v>
      </c>
      <c r="M256" s="206">
        <v>3.9E-2</v>
      </c>
      <c r="N256" s="265"/>
      <c r="O256" s="341"/>
      <c r="P256" s="12">
        <v>686.40000000000009</v>
      </c>
      <c r="Q256" s="49">
        <f>'Бытовая пиротехника MAXSEM'!$P256*(1-процент)</f>
        <v>686.40000000000009</v>
      </c>
      <c r="R256" s="49">
        <f t="shared" si="25"/>
        <v>12355.2</v>
      </c>
      <c r="S256" s="173">
        <f t="shared" si="26"/>
        <v>0</v>
      </c>
      <c r="T256" s="155">
        <f t="shared" si="30"/>
        <v>0</v>
      </c>
      <c r="U256" s="161">
        <f t="shared" si="31"/>
        <v>0</v>
      </c>
    </row>
    <row r="257" spans="1:21" x14ac:dyDescent="0.25">
      <c r="A257" s="44"/>
      <c r="B257" s="72">
        <v>15</v>
      </c>
      <c r="C257" s="13"/>
      <c r="D257" s="4" t="s">
        <v>287</v>
      </c>
      <c r="E257" s="5" t="s">
        <v>288</v>
      </c>
      <c r="F257" s="14">
        <v>18</v>
      </c>
      <c r="G257" s="306" t="s">
        <v>1353</v>
      </c>
      <c r="H257" s="142" t="str">
        <f>HYPERLINK(Таблица2[[#This Row],[Столбец1]],"видео")</f>
        <v>видео</v>
      </c>
      <c r="I257" s="300" t="s">
        <v>1022</v>
      </c>
      <c r="J257" s="169" t="str">
        <f t="shared" si="24"/>
        <v>фото</v>
      </c>
      <c r="K257" s="15" t="s">
        <v>284</v>
      </c>
      <c r="L257" s="183">
        <v>16</v>
      </c>
      <c r="M257" s="204">
        <v>3.7999999999999999E-2</v>
      </c>
      <c r="N257" s="265"/>
      <c r="O257" s="341">
        <v>2</v>
      </c>
      <c r="P257" s="12">
        <v>704</v>
      </c>
      <c r="Q257" s="49">
        <f>'Бытовая пиротехника MAXSEM'!$P257*(1-процент)</f>
        <v>704</v>
      </c>
      <c r="R257" s="49">
        <f t="shared" si="25"/>
        <v>12672</v>
      </c>
      <c r="S257" s="173">
        <f t="shared" si="26"/>
        <v>0</v>
      </c>
      <c r="T257" s="155">
        <f t="shared" si="30"/>
        <v>0</v>
      </c>
      <c r="U257" s="161">
        <f t="shared" si="31"/>
        <v>0</v>
      </c>
    </row>
    <row r="258" spans="1:21" x14ac:dyDescent="0.25">
      <c r="A258" s="44"/>
      <c r="B258" s="72">
        <v>16</v>
      </c>
      <c r="C258" s="27"/>
      <c r="D258" s="4" t="s">
        <v>289</v>
      </c>
      <c r="E258" s="5" t="s">
        <v>290</v>
      </c>
      <c r="F258" s="14">
        <v>18</v>
      </c>
      <c r="G258" s="306" t="s">
        <v>1352</v>
      </c>
      <c r="H258" s="142" t="str">
        <f>HYPERLINK(Таблица2[[#This Row],[Столбец1]],"видео")</f>
        <v>видео</v>
      </c>
      <c r="I258" s="300" t="s">
        <v>1365</v>
      </c>
      <c r="J258" s="169" t="str">
        <f t="shared" si="24"/>
        <v>фото</v>
      </c>
      <c r="K258" s="15" t="s">
        <v>284</v>
      </c>
      <c r="L258" s="183">
        <v>15</v>
      </c>
      <c r="M258" s="204">
        <v>3.7999999999999999E-2</v>
      </c>
      <c r="N258" s="265"/>
      <c r="O258" s="341">
        <v>4</v>
      </c>
      <c r="P258" s="12">
        <v>704</v>
      </c>
      <c r="Q258" s="49">
        <f>'Бытовая пиротехника MAXSEM'!$P258*(1-процент)</f>
        <v>704</v>
      </c>
      <c r="R258" s="49">
        <f t="shared" si="25"/>
        <v>12672</v>
      </c>
      <c r="S258" s="173">
        <f t="shared" si="26"/>
        <v>0</v>
      </c>
      <c r="T258" s="155">
        <f t="shared" si="30"/>
        <v>0</v>
      </c>
      <c r="U258" s="161">
        <f t="shared" si="31"/>
        <v>0</v>
      </c>
    </row>
    <row r="259" spans="1:21" x14ac:dyDescent="0.25">
      <c r="A259" s="44"/>
      <c r="B259" s="72">
        <v>17</v>
      </c>
      <c r="C259" s="27"/>
      <c r="D259" s="4" t="s">
        <v>291</v>
      </c>
      <c r="E259" s="5" t="s">
        <v>292</v>
      </c>
      <c r="F259" s="14">
        <v>12</v>
      </c>
      <c r="G259" s="306" t="s">
        <v>1350</v>
      </c>
      <c r="H259" s="142" t="str">
        <f>HYPERLINK(Таблица2[[#This Row],[Столбец1]],"видео")</f>
        <v>видео</v>
      </c>
      <c r="I259" s="300" t="s">
        <v>1023</v>
      </c>
      <c r="J259" s="169" t="str">
        <f t="shared" si="24"/>
        <v>фото</v>
      </c>
      <c r="K259" s="15" t="s">
        <v>159</v>
      </c>
      <c r="L259" s="183">
        <v>13</v>
      </c>
      <c r="M259" s="204">
        <v>0.03</v>
      </c>
      <c r="N259" s="265"/>
      <c r="O259" s="341">
        <v>1</v>
      </c>
      <c r="P259" s="12">
        <v>853.6</v>
      </c>
      <c r="Q259" s="49">
        <f>'Бытовая пиротехника MAXSEM'!$P259*(1-процент)</f>
        <v>853.6</v>
      </c>
      <c r="R259" s="49">
        <f t="shared" si="25"/>
        <v>10243.200000000001</v>
      </c>
      <c r="S259" s="173">
        <f t="shared" si="26"/>
        <v>0</v>
      </c>
      <c r="T259" s="155">
        <f t="shared" si="30"/>
        <v>0</v>
      </c>
      <c r="U259" s="161">
        <f t="shared" si="31"/>
        <v>0</v>
      </c>
    </row>
    <row r="260" spans="1:21" x14ac:dyDescent="0.25">
      <c r="A260" s="44"/>
      <c r="B260" s="72">
        <v>18</v>
      </c>
      <c r="C260" s="27"/>
      <c r="D260" s="4" t="s">
        <v>293</v>
      </c>
      <c r="E260" s="5" t="s">
        <v>292</v>
      </c>
      <c r="F260" s="14">
        <v>12</v>
      </c>
      <c r="G260" s="306" t="s">
        <v>1349</v>
      </c>
      <c r="H260" s="142" t="str">
        <f>HYPERLINK(Таблица2[[#This Row],[Столбец1]],"видео")</f>
        <v>видео</v>
      </c>
      <c r="I260" s="300" t="s">
        <v>1366</v>
      </c>
      <c r="J260" s="169" t="str">
        <f t="shared" si="24"/>
        <v>фото</v>
      </c>
      <c r="K260" s="15" t="s">
        <v>159</v>
      </c>
      <c r="L260" s="183">
        <v>14</v>
      </c>
      <c r="M260" s="204">
        <v>0.03</v>
      </c>
      <c r="N260" s="265"/>
      <c r="O260" s="341">
        <v>3</v>
      </c>
      <c r="P260" s="12">
        <v>853.6</v>
      </c>
      <c r="Q260" s="49">
        <f>'Бытовая пиротехника MAXSEM'!$P260*(1-процент)</f>
        <v>853.6</v>
      </c>
      <c r="R260" s="49">
        <f t="shared" si="25"/>
        <v>10243.200000000001</v>
      </c>
      <c r="S260" s="173">
        <f t="shared" si="26"/>
        <v>0</v>
      </c>
      <c r="T260" s="155">
        <f t="shared" si="30"/>
        <v>0</v>
      </c>
      <c r="U260" s="161">
        <f t="shared" si="31"/>
        <v>0</v>
      </c>
    </row>
    <row r="261" spans="1:21" x14ac:dyDescent="0.25">
      <c r="A261" s="44"/>
      <c r="B261" s="72">
        <v>19</v>
      </c>
      <c r="C261" s="13"/>
      <c r="D261" s="4" t="s">
        <v>294</v>
      </c>
      <c r="E261" s="5" t="s">
        <v>295</v>
      </c>
      <c r="F261" s="14">
        <v>12</v>
      </c>
      <c r="G261" s="306" t="s">
        <v>1284</v>
      </c>
      <c r="H261" s="142" t="str">
        <f>HYPERLINK(Таблица2[[#This Row],[Столбец1]],"видео")</f>
        <v>видео</v>
      </c>
      <c r="I261" s="300" t="s">
        <v>1024</v>
      </c>
      <c r="J261" s="169" t="str">
        <f t="shared" si="24"/>
        <v>фото</v>
      </c>
      <c r="K261" s="15" t="s">
        <v>159</v>
      </c>
      <c r="L261" s="183">
        <v>14</v>
      </c>
      <c r="M261" s="204">
        <v>0.04</v>
      </c>
      <c r="N261" s="265"/>
      <c r="O261" s="341"/>
      <c r="P261" s="12">
        <v>973.5</v>
      </c>
      <c r="Q261" s="49">
        <f>'Бытовая пиротехника MAXSEM'!$P261*(1-процент)</f>
        <v>973.5</v>
      </c>
      <c r="R261" s="49">
        <f t="shared" si="25"/>
        <v>11682</v>
      </c>
      <c r="S261" s="173">
        <f t="shared" si="26"/>
        <v>0</v>
      </c>
      <c r="T261" s="155">
        <f t="shared" si="30"/>
        <v>0</v>
      </c>
      <c r="U261" s="161">
        <f t="shared" si="31"/>
        <v>0</v>
      </c>
    </row>
    <row r="262" spans="1:21" x14ac:dyDescent="0.25">
      <c r="A262" s="44"/>
      <c r="B262" s="72">
        <v>20</v>
      </c>
      <c r="C262" s="27"/>
      <c r="D262" s="4" t="s">
        <v>296</v>
      </c>
      <c r="E262" s="5" t="s">
        <v>297</v>
      </c>
      <c r="F262" s="14">
        <v>12</v>
      </c>
      <c r="G262" s="306" t="s">
        <v>1355</v>
      </c>
      <c r="H262" s="142" t="str">
        <f>HYPERLINK(Таблица2[[#This Row],[Столбец1]],"видео")</f>
        <v>видео</v>
      </c>
      <c r="I262" s="300" t="s">
        <v>1367</v>
      </c>
      <c r="J262" s="169" t="str">
        <f t="shared" ref="J262:J325" si="32">HYPERLINK(I262,"фото")</f>
        <v>фото</v>
      </c>
      <c r="K262" s="15" t="s">
        <v>159</v>
      </c>
      <c r="L262" s="183">
        <v>14</v>
      </c>
      <c r="M262" s="204">
        <v>0.04</v>
      </c>
      <c r="N262" s="265"/>
      <c r="O262" s="341">
        <v>4</v>
      </c>
      <c r="P262" s="12">
        <v>973.5</v>
      </c>
      <c r="Q262" s="49">
        <f>'Бытовая пиротехника MAXSEM'!$P262*(1-процент)</f>
        <v>973.5</v>
      </c>
      <c r="R262" s="49">
        <f t="shared" si="25"/>
        <v>11682</v>
      </c>
      <c r="S262" s="173">
        <f t="shared" si="26"/>
        <v>0</v>
      </c>
      <c r="T262" s="155">
        <f t="shared" si="30"/>
        <v>0</v>
      </c>
      <c r="U262" s="161">
        <f t="shared" si="31"/>
        <v>0</v>
      </c>
    </row>
    <row r="263" spans="1:21" x14ac:dyDescent="0.25">
      <c r="A263" s="44"/>
      <c r="B263" s="72">
        <v>21</v>
      </c>
      <c r="C263" s="52" t="s">
        <v>49</v>
      </c>
      <c r="D263" s="4" t="s">
        <v>718</v>
      </c>
      <c r="E263" s="5" t="s">
        <v>807</v>
      </c>
      <c r="F263" s="14">
        <v>16</v>
      </c>
      <c r="G263" s="34" t="s">
        <v>1493</v>
      </c>
      <c r="H263" s="142" t="str">
        <f>HYPERLINK(Таблица2[[#This Row],[Столбец1]],"видео")</f>
        <v>видео</v>
      </c>
      <c r="I263" s="290" t="s">
        <v>1025</v>
      </c>
      <c r="J263" s="141" t="str">
        <f t="shared" si="32"/>
        <v>фото</v>
      </c>
      <c r="K263" s="15" t="s">
        <v>647</v>
      </c>
      <c r="L263" s="183"/>
      <c r="M263" s="204"/>
      <c r="N263" s="265"/>
      <c r="O263" s="341"/>
      <c r="P263" s="12">
        <v>986.7</v>
      </c>
      <c r="Q263" s="49">
        <f>'Бытовая пиротехника MAXSEM'!$P263*(1-процент)</f>
        <v>986.7</v>
      </c>
      <c r="R263" s="49">
        <f t="shared" ref="R263:R326" si="33">Q263*F263</f>
        <v>15787.2</v>
      </c>
      <c r="S263" s="173">
        <f t="shared" ref="S263:S326" si="34">R263*N263</f>
        <v>0</v>
      </c>
      <c r="T263" s="30">
        <f t="shared" si="30"/>
        <v>0</v>
      </c>
      <c r="U263" s="246">
        <f t="shared" si="31"/>
        <v>0</v>
      </c>
    </row>
    <row r="264" spans="1:21" x14ac:dyDescent="0.25">
      <c r="A264" s="44"/>
      <c r="B264" s="72">
        <v>22</v>
      </c>
      <c r="C264" s="13"/>
      <c r="D264" s="4" t="s">
        <v>298</v>
      </c>
      <c r="E264" s="5" t="s">
        <v>637</v>
      </c>
      <c r="F264" s="14">
        <v>12</v>
      </c>
      <c r="G264" s="306" t="s">
        <v>1259</v>
      </c>
      <c r="H264" s="142" t="str">
        <f>HYPERLINK(Таблица2[[#This Row],[Столбец1]],"видео")</f>
        <v>видео</v>
      </c>
      <c r="I264" s="300" t="s">
        <v>1026</v>
      </c>
      <c r="J264" s="169" t="str">
        <f t="shared" si="32"/>
        <v>фото</v>
      </c>
      <c r="K264" s="15" t="s">
        <v>159</v>
      </c>
      <c r="L264" s="183">
        <v>22</v>
      </c>
      <c r="M264" s="204">
        <v>0.06</v>
      </c>
      <c r="N264" s="265"/>
      <c r="O264" s="341">
        <v>3</v>
      </c>
      <c r="P264" s="12">
        <v>1375</v>
      </c>
      <c r="Q264" s="49">
        <f>'Бытовая пиротехника MAXSEM'!$P264*(1-процент)</f>
        <v>1375</v>
      </c>
      <c r="R264" s="49">
        <f t="shared" si="33"/>
        <v>16500</v>
      </c>
      <c r="S264" s="173">
        <f t="shared" si="34"/>
        <v>0</v>
      </c>
      <c r="T264" s="155">
        <f t="shared" si="30"/>
        <v>0</v>
      </c>
      <c r="U264" s="161">
        <f t="shared" si="31"/>
        <v>0</v>
      </c>
    </row>
    <row r="265" spans="1:21" x14ac:dyDescent="0.25">
      <c r="A265" s="44"/>
      <c r="B265" s="72">
        <v>23</v>
      </c>
      <c r="C265" s="1"/>
      <c r="D265" s="4" t="s">
        <v>299</v>
      </c>
      <c r="E265" s="6" t="s">
        <v>300</v>
      </c>
      <c r="F265" s="19">
        <v>8</v>
      </c>
      <c r="G265" s="276" t="s">
        <v>1458</v>
      </c>
      <c r="H265" s="142" t="str">
        <f>HYPERLINK(Таблица2[[#This Row],[Столбец1]],"видео")</f>
        <v>видео</v>
      </c>
      <c r="I265" s="287" t="s">
        <v>1027</v>
      </c>
      <c r="J265" s="142" t="str">
        <f t="shared" si="32"/>
        <v>фото</v>
      </c>
      <c r="K265" s="20" t="s">
        <v>301</v>
      </c>
      <c r="L265" s="184">
        <v>18</v>
      </c>
      <c r="M265" s="205">
        <v>4.4999999999999998E-2</v>
      </c>
      <c r="N265" s="265"/>
      <c r="O265" s="341">
        <v>2</v>
      </c>
      <c r="P265" s="12">
        <v>1710.5</v>
      </c>
      <c r="Q265" s="49">
        <f>'Бытовая пиротехника MAXSEM'!$P265*(1-процент)</f>
        <v>1710.5</v>
      </c>
      <c r="R265" s="49">
        <f t="shared" si="33"/>
        <v>13684</v>
      </c>
      <c r="S265" s="173">
        <f t="shared" si="34"/>
        <v>0</v>
      </c>
      <c r="T265" s="155">
        <f t="shared" si="30"/>
        <v>0</v>
      </c>
      <c r="U265" s="161">
        <f t="shared" si="31"/>
        <v>0</v>
      </c>
    </row>
    <row r="266" spans="1:21" x14ac:dyDescent="0.25">
      <c r="A266" s="44"/>
      <c r="B266" s="72">
        <v>24</v>
      </c>
      <c r="C266" s="13"/>
      <c r="D266" s="4" t="s">
        <v>302</v>
      </c>
      <c r="E266" s="5" t="s">
        <v>303</v>
      </c>
      <c r="F266" s="14">
        <v>4</v>
      </c>
      <c r="G266" s="306" t="s">
        <v>1291</v>
      </c>
      <c r="H266" s="142" t="str">
        <f>HYPERLINK(Таблица2[[#This Row],[Столбец1]],"видео")</f>
        <v>видео</v>
      </c>
      <c r="I266" s="300" t="s">
        <v>1028</v>
      </c>
      <c r="J266" s="169" t="str">
        <f t="shared" si="32"/>
        <v>фото</v>
      </c>
      <c r="K266" s="22" t="s">
        <v>304</v>
      </c>
      <c r="L266" s="182">
        <v>16</v>
      </c>
      <c r="M266" s="203">
        <v>3.7999999999999999E-2</v>
      </c>
      <c r="N266" s="265"/>
      <c r="O266" s="341">
        <v>2</v>
      </c>
      <c r="P266" s="12">
        <v>3345.1</v>
      </c>
      <c r="Q266" s="49">
        <f>'Бытовая пиротехника MAXSEM'!$P266*(1-процент)</f>
        <v>3345.1</v>
      </c>
      <c r="R266" s="49">
        <f t="shared" si="33"/>
        <v>13380.4</v>
      </c>
      <c r="S266" s="173">
        <f t="shared" si="34"/>
        <v>0</v>
      </c>
      <c r="T266" s="155">
        <f t="shared" si="30"/>
        <v>0</v>
      </c>
      <c r="U266" s="161">
        <f t="shared" si="31"/>
        <v>0</v>
      </c>
    </row>
    <row r="267" spans="1:21" x14ac:dyDescent="0.25">
      <c r="A267" s="44"/>
      <c r="B267" s="72">
        <v>25</v>
      </c>
      <c r="C267" s="30"/>
      <c r="D267" s="4" t="s">
        <v>825</v>
      </c>
      <c r="E267" s="5" t="s">
        <v>305</v>
      </c>
      <c r="F267" s="14">
        <v>4</v>
      </c>
      <c r="G267" s="306" t="s">
        <v>1255</v>
      </c>
      <c r="H267" s="142" t="str">
        <f>HYPERLINK(Таблица2[[#This Row],[Столбец1]],"видео")</f>
        <v>видео</v>
      </c>
      <c r="I267" s="300" t="s">
        <v>1029</v>
      </c>
      <c r="J267" s="169" t="str">
        <f t="shared" si="32"/>
        <v>фото</v>
      </c>
      <c r="K267" s="22" t="s">
        <v>304</v>
      </c>
      <c r="L267" s="182">
        <v>16.7</v>
      </c>
      <c r="M267" s="203">
        <v>4.2999999999999997E-2</v>
      </c>
      <c r="N267" s="265"/>
      <c r="O267" s="341">
        <v>2</v>
      </c>
      <c r="P267" s="12">
        <v>3846.7</v>
      </c>
      <c r="Q267" s="49">
        <f>'Бытовая пиротехника MAXSEM'!$P267*(1-процент)</f>
        <v>3846.7</v>
      </c>
      <c r="R267" s="49">
        <f t="shared" si="33"/>
        <v>15386.8</v>
      </c>
      <c r="S267" s="173">
        <f t="shared" si="34"/>
        <v>0</v>
      </c>
      <c r="T267" s="155">
        <f t="shared" si="30"/>
        <v>0</v>
      </c>
      <c r="U267" s="161">
        <f t="shared" si="31"/>
        <v>0</v>
      </c>
    </row>
    <row r="268" spans="1:21" x14ac:dyDescent="0.25">
      <c r="A268" s="44"/>
      <c r="B268" s="72">
        <v>26</v>
      </c>
      <c r="C268" s="30"/>
      <c r="D268" s="4" t="s">
        <v>306</v>
      </c>
      <c r="E268" s="5" t="s">
        <v>307</v>
      </c>
      <c r="F268" s="14">
        <v>4</v>
      </c>
      <c r="G268" s="306" t="s">
        <v>1257</v>
      </c>
      <c r="H268" s="142" t="str">
        <f>HYPERLINK(Таблица2[[#This Row],[Столбец1]],"видео")</f>
        <v>видео</v>
      </c>
      <c r="I268" s="300" t="s">
        <v>1030</v>
      </c>
      <c r="J268" s="169" t="str">
        <f t="shared" si="32"/>
        <v>фото</v>
      </c>
      <c r="K268" s="22" t="s">
        <v>304</v>
      </c>
      <c r="L268" s="182">
        <v>21</v>
      </c>
      <c r="M268" s="203">
        <v>4.5999999999999999E-2</v>
      </c>
      <c r="N268" s="265"/>
      <c r="O268" s="341"/>
      <c r="P268" s="12">
        <v>4180</v>
      </c>
      <c r="Q268" s="49">
        <f>'Бытовая пиротехника MAXSEM'!$P268*(1-процент)</f>
        <v>4180</v>
      </c>
      <c r="R268" s="49">
        <f t="shared" si="33"/>
        <v>16720</v>
      </c>
      <c r="S268" s="173">
        <f t="shared" si="34"/>
        <v>0</v>
      </c>
      <c r="T268" s="155">
        <f t="shared" si="30"/>
        <v>0</v>
      </c>
      <c r="U268" s="161">
        <f t="shared" si="31"/>
        <v>0</v>
      </c>
    </row>
    <row r="269" spans="1:21" x14ac:dyDescent="0.25">
      <c r="A269" s="44"/>
      <c r="B269" s="72">
        <v>27</v>
      </c>
      <c r="C269" s="30"/>
      <c r="D269" s="4" t="s">
        <v>826</v>
      </c>
      <c r="E269" s="308" t="s">
        <v>526</v>
      </c>
      <c r="F269" s="14">
        <v>4</v>
      </c>
      <c r="G269" s="306" t="s">
        <v>1223</v>
      </c>
      <c r="H269" s="142" t="str">
        <f>HYPERLINK(Таблица2[[#This Row],[Столбец1]],"видео")</f>
        <v>видео</v>
      </c>
      <c r="I269" s="300" t="s">
        <v>1031</v>
      </c>
      <c r="J269" s="169" t="str">
        <f t="shared" si="32"/>
        <v>фото</v>
      </c>
      <c r="K269" s="33" t="s">
        <v>304</v>
      </c>
      <c r="L269" s="192">
        <v>20</v>
      </c>
      <c r="M269" s="213">
        <v>5.6000000000000001E-2</v>
      </c>
      <c r="N269" s="265"/>
      <c r="O269" s="341">
        <v>2</v>
      </c>
      <c r="P269" s="12">
        <v>4558.3999999999996</v>
      </c>
      <c r="Q269" s="49">
        <f>'Бытовая пиротехника MAXSEM'!$P269*(1-процент)</f>
        <v>4558.3999999999996</v>
      </c>
      <c r="R269" s="49">
        <f t="shared" si="33"/>
        <v>18233.599999999999</v>
      </c>
      <c r="S269" s="173">
        <f t="shared" si="34"/>
        <v>0</v>
      </c>
      <c r="T269" s="155">
        <f t="shared" si="30"/>
        <v>0</v>
      </c>
      <c r="U269" s="161">
        <f t="shared" si="31"/>
        <v>0</v>
      </c>
    </row>
    <row r="270" spans="1:21" x14ac:dyDescent="0.25">
      <c r="A270" s="44"/>
      <c r="B270" s="72">
        <v>28</v>
      </c>
      <c r="C270" s="13"/>
      <c r="D270" s="4" t="s">
        <v>308</v>
      </c>
      <c r="E270" s="5" t="s">
        <v>657</v>
      </c>
      <c r="F270" s="14">
        <v>2</v>
      </c>
      <c r="G270" s="306" t="s">
        <v>1290</v>
      </c>
      <c r="H270" s="142" t="str">
        <f>HYPERLINK(Таблица2[[#This Row],[Столбец1]],"видео")</f>
        <v>видео</v>
      </c>
      <c r="I270" s="300" t="s">
        <v>1032</v>
      </c>
      <c r="J270" s="169" t="str">
        <f t="shared" si="32"/>
        <v>фото</v>
      </c>
      <c r="K270" s="22" t="s">
        <v>309</v>
      </c>
      <c r="L270" s="182">
        <v>10</v>
      </c>
      <c r="M270" s="203">
        <v>0.03</v>
      </c>
      <c r="N270" s="265"/>
      <c r="O270" s="341"/>
      <c r="P270" s="12">
        <v>5051.2</v>
      </c>
      <c r="Q270" s="49">
        <f>'Бытовая пиротехника MAXSEM'!$P270*(1-процент)</f>
        <v>5051.2</v>
      </c>
      <c r="R270" s="49">
        <f t="shared" si="33"/>
        <v>10102.4</v>
      </c>
      <c r="S270" s="173">
        <f t="shared" si="34"/>
        <v>0</v>
      </c>
      <c r="T270" s="155">
        <f t="shared" si="30"/>
        <v>0</v>
      </c>
      <c r="U270" s="161">
        <f t="shared" si="31"/>
        <v>0</v>
      </c>
    </row>
    <row r="271" spans="1:21" x14ac:dyDescent="0.25">
      <c r="A271" s="44"/>
      <c r="B271" s="72">
        <v>29</v>
      </c>
      <c r="C271" s="1"/>
      <c r="D271" s="4" t="s">
        <v>310</v>
      </c>
      <c r="E271" s="5" t="s">
        <v>311</v>
      </c>
      <c r="F271" s="14">
        <v>2</v>
      </c>
      <c r="G271" s="306" t="s">
        <v>1288</v>
      </c>
      <c r="H271" s="142" t="str">
        <f>HYPERLINK(Таблица2[[#This Row],[Столбец1]],"видео")</f>
        <v>видео</v>
      </c>
      <c r="I271" s="300" t="s">
        <v>1033</v>
      </c>
      <c r="J271" s="169" t="str">
        <f t="shared" si="32"/>
        <v>фото</v>
      </c>
      <c r="K271" s="15" t="s">
        <v>309</v>
      </c>
      <c r="L271" s="183">
        <v>9.1999999999999993</v>
      </c>
      <c r="M271" s="204">
        <v>2.7E-2</v>
      </c>
      <c r="N271" s="265"/>
      <c r="O271" s="341"/>
      <c r="P271" s="12">
        <v>5051.2</v>
      </c>
      <c r="Q271" s="49">
        <f>'Бытовая пиротехника MAXSEM'!$P271*(1-процент)</f>
        <v>5051.2</v>
      </c>
      <c r="R271" s="49">
        <f t="shared" si="33"/>
        <v>10102.4</v>
      </c>
      <c r="S271" s="173">
        <f t="shared" si="34"/>
        <v>0</v>
      </c>
      <c r="T271" s="155">
        <f t="shared" si="30"/>
        <v>0</v>
      </c>
      <c r="U271" s="161">
        <f t="shared" si="31"/>
        <v>0</v>
      </c>
    </row>
    <row r="272" spans="1:21" x14ac:dyDescent="0.25">
      <c r="A272" s="44"/>
      <c r="B272" s="72">
        <v>30</v>
      </c>
      <c r="C272" s="1"/>
      <c r="D272" s="4" t="s">
        <v>312</v>
      </c>
      <c r="E272" s="5" t="s">
        <v>313</v>
      </c>
      <c r="F272" s="14">
        <v>2</v>
      </c>
      <c r="G272" s="306" t="s">
        <v>1287</v>
      </c>
      <c r="H272" s="142" t="str">
        <f>HYPERLINK(Таблица2[[#This Row],[Столбец1]],"видео")</f>
        <v>видео</v>
      </c>
      <c r="I272" s="300" t="s">
        <v>1034</v>
      </c>
      <c r="J272" s="169" t="str">
        <f t="shared" si="32"/>
        <v>фото</v>
      </c>
      <c r="K272" s="15" t="s">
        <v>309</v>
      </c>
      <c r="L272" s="183">
        <v>11</v>
      </c>
      <c r="M272" s="204">
        <v>3.1E-2</v>
      </c>
      <c r="N272" s="265"/>
      <c r="O272" s="341"/>
      <c r="P272" s="12">
        <v>5398.8</v>
      </c>
      <c r="Q272" s="49">
        <f>'Бытовая пиротехника MAXSEM'!$P272*(1-процент)</f>
        <v>5398.8</v>
      </c>
      <c r="R272" s="49">
        <f t="shared" si="33"/>
        <v>10797.6</v>
      </c>
      <c r="S272" s="173">
        <f t="shared" si="34"/>
        <v>0</v>
      </c>
      <c r="T272" s="155">
        <f t="shared" si="30"/>
        <v>0</v>
      </c>
      <c r="U272" s="161">
        <f t="shared" si="31"/>
        <v>0</v>
      </c>
    </row>
    <row r="273" spans="1:21" x14ac:dyDescent="0.25">
      <c r="A273" s="44"/>
      <c r="B273" s="72">
        <v>31</v>
      </c>
      <c r="C273" s="30"/>
      <c r="D273" s="4" t="s">
        <v>827</v>
      </c>
      <c r="E273" s="5" t="s">
        <v>658</v>
      </c>
      <c r="F273" s="14">
        <v>2</v>
      </c>
      <c r="G273" s="306" t="s">
        <v>1289</v>
      </c>
      <c r="H273" s="142" t="str">
        <f>HYPERLINK(Таблица2[[#This Row],[Столбец1]],"видео")</f>
        <v>видео</v>
      </c>
      <c r="I273" s="300" t="s">
        <v>1035</v>
      </c>
      <c r="J273" s="169" t="str">
        <f t="shared" si="32"/>
        <v>фото</v>
      </c>
      <c r="K273" s="22" t="s">
        <v>309</v>
      </c>
      <c r="L273" s="182">
        <v>12</v>
      </c>
      <c r="M273" s="203">
        <v>3.1E-2</v>
      </c>
      <c r="N273" s="265"/>
      <c r="O273" s="341"/>
      <c r="P273" s="12">
        <v>5398.8</v>
      </c>
      <c r="Q273" s="49">
        <f>'Бытовая пиротехника MAXSEM'!$P273*(1-процент)</f>
        <v>5398.8</v>
      </c>
      <c r="R273" s="49">
        <f t="shared" si="33"/>
        <v>10797.6</v>
      </c>
      <c r="S273" s="173">
        <f t="shared" si="34"/>
        <v>0</v>
      </c>
      <c r="T273" s="155">
        <f t="shared" si="30"/>
        <v>0</v>
      </c>
      <c r="U273" s="161">
        <f t="shared" si="31"/>
        <v>0</v>
      </c>
    </row>
    <row r="274" spans="1:21" x14ac:dyDescent="0.25">
      <c r="A274" s="44"/>
      <c r="B274" s="72">
        <v>32</v>
      </c>
      <c r="C274" s="30"/>
      <c r="D274" s="4" t="s">
        <v>828</v>
      </c>
      <c r="E274" s="5" t="s">
        <v>659</v>
      </c>
      <c r="F274" s="14">
        <v>3</v>
      </c>
      <c r="G274" s="306" t="s">
        <v>1220</v>
      </c>
      <c r="H274" s="142" t="str">
        <f>HYPERLINK(Таблица2[[#This Row],[Столбец1]],"видео")</f>
        <v>видео</v>
      </c>
      <c r="I274" s="300" t="s">
        <v>1036</v>
      </c>
      <c r="J274" s="169" t="str">
        <f t="shared" si="32"/>
        <v>фото</v>
      </c>
      <c r="K274" s="22" t="s">
        <v>314</v>
      </c>
      <c r="L274" s="182">
        <v>19</v>
      </c>
      <c r="M274" s="203">
        <v>5.2999999999999999E-2</v>
      </c>
      <c r="N274" s="265"/>
      <c r="O274" s="341"/>
      <c r="P274" s="12">
        <v>5765.0999999999995</v>
      </c>
      <c r="Q274" s="49">
        <f>'Бытовая пиротехника MAXSEM'!$P274*(1-процент)</f>
        <v>5765.0999999999995</v>
      </c>
      <c r="R274" s="49">
        <f t="shared" si="33"/>
        <v>17295.3</v>
      </c>
      <c r="S274" s="173">
        <f t="shared" si="34"/>
        <v>0</v>
      </c>
      <c r="T274" s="155">
        <f t="shared" si="30"/>
        <v>0</v>
      </c>
      <c r="U274" s="161">
        <f t="shared" si="31"/>
        <v>0</v>
      </c>
    </row>
    <row r="275" spans="1:21" x14ac:dyDescent="0.25">
      <c r="A275" s="44"/>
      <c r="B275" s="72">
        <v>33</v>
      </c>
      <c r="C275" s="13"/>
      <c r="D275" s="4" t="s">
        <v>829</v>
      </c>
      <c r="E275" s="5" t="s">
        <v>660</v>
      </c>
      <c r="F275" s="14">
        <v>2</v>
      </c>
      <c r="G275" s="306" t="s">
        <v>1224</v>
      </c>
      <c r="H275" s="142" t="str">
        <f>HYPERLINK(Таблица2[[#This Row],[Столбец1]],"видео")</f>
        <v>видео</v>
      </c>
      <c r="I275" s="300" t="s">
        <v>1037</v>
      </c>
      <c r="J275" s="169" t="str">
        <f t="shared" si="32"/>
        <v>фото</v>
      </c>
      <c r="K275" s="22" t="s">
        <v>309</v>
      </c>
      <c r="L275" s="182">
        <v>15</v>
      </c>
      <c r="M275" s="203">
        <v>3.9699999999999999E-2</v>
      </c>
      <c r="N275" s="265"/>
      <c r="O275" s="341">
        <v>2</v>
      </c>
      <c r="P275" s="12">
        <v>6803.5</v>
      </c>
      <c r="Q275" s="49">
        <f>'Бытовая пиротехника MAXSEM'!$P275*(1-процент)</f>
        <v>6803.5</v>
      </c>
      <c r="R275" s="49">
        <f t="shared" si="33"/>
        <v>13607</v>
      </c>
      <c r="S275" s="173">
        <f t="shared" si="34"/>
        <v>0</v>
      </c>
      <c r="T275" s="155">
        <f t="shared" si="30"/>
        <v>0</v>
      </c>
      <c r="U275" s="161">
        <f t="shared" si="31"/>
        <v>0</v>
      </c>
    </row>
    <row r="276" spans="1:21" x14ac:dyDescent="0.25">
      <c r="A276" s="44"/>
      <c r="B276" s="72">
        <v>34</v>
      </c>
      <c r="C276" s="13"/>
      <c r="D276" s="11" t="s">
        <v>315</v>
      </c>
      <c r="E276" s="5" t="s">
        <v>661</v>
      </c>
      <c r="F276" s="34">
        <v>2</v>
      </c>
      <c r="G276" s="306" t="s">
        <v>1256</v>
      </c>
      <c r="H276" s="142" t="str">
        <f>HYPERLINK(Таблица2[[#This Row],[Столбец1]],"видео")</f>
        <v>видео</v>
      </c>
      <c r="I276" s="300" t="s">
        <v>1038</v>
      </c>
      <c r="J276" s="169" t="str">
        <f t="shared" si="32"/>
        <v>фото</v>
      </c>
      <c r="K276" s="22" t="s">
        <v>309</v>
      </c>
      <c r="L276" s="182">
        <v>18</v>
      </c>
      <c r="M276" s="203">
        <v>4.7E-2</v>
      </c>
      <c r="N276" s="265"/>
      <c r="O276" s="341"/>
      <c r="P276" s="12">
        <v>8710.9</v>
      </c>
      <c r="Q276" s="49">
        <f>'Бытовая пиротехника MAXSEM'!$P276*(1-процент)</f>
        <v>8710.9</v>
      </c>
      <c r="R276" s="49">
        <f t="shared" si="33"/>
        <v>17421.8</v>
      </c>
      <c r="S276" s="173">
        <f t="shared" si="34"/>
        <v>0</v>
      </c>
      <c r="T276" s="155">
        <f t="shared" si="30"/>
        <v>0</v>
      </c>
      <c r="U276" s="161">
        <f t="shared" si="31"/>
        <v>0</v>
      </c>
    </row>
    <row r="277" spans="1:21" x14ac:dyDescent="0.25">
      <c r="A277" s="44"/>
      <c r="B277" s="72">
        <v>35</v>
      </c>
      <c r="C277" s="28"/>
      <c r="D277" s="11" t="s">
        <v>688</v>
      </c>
      <c r="E277" s="5" t="s">
        <v>316</v>
      </c>
      <c r="F277" s="34">
        <v>2</v>
      </c>
      <c r="G277" s="306" t="s">
        <v>1253</v>
      </c>
      <c r="H277" s="142" t="str">
        <f>HYPERLINK(Таблица2[[#This Row],[Столбец1]],"видео")</f>
        <v>видео</v>
      </c>
      <c r="I277" s="287" t="s">
        <v>1039</v>
      </c>
      <c r="J277" s="142" t="str">
        <f t="shared" si="32"/>
        <v>фото</v>
      </c>
      <c r="K277" s="22" t="s">
        <v>309</v>
      </c>
      <c r="L277" s="182">
        <v>17</v>
      </c>
      <c r="M277" s="203">
        <v>3.7999999999999999E-2</v>
      </c>
      <c r="N277" s="265"/>
      <c r="O277" s="341">
        <v>2</v>
      </c>
      <c r="P277" s="12">
        <v>7827.6</v>
      </c>
      <c r="Q277" s="49">
        <f>'Бытовая пиротехника MAXSEM'!$P277*(1-процент)</f>
        <v>7827.6</v>
      </c>
      <c r="R277" s="49">
        <f t="shared" si="33"/>
        <v>15655.2</v>
      </c>
      <c r="S277" s="173">
        <f t="shared" si="34"/>
        <v>0</v>
      </c>
      <c r="T277" s="155">
        <f t="shared" si="30"/>
        <v>0</v>
      </c>
      <c r="U277" s="161">
        <f t="shared" si="31"/>
        <v>0</v>
      </c>
    </row>
    <row r="278" spans="1:21" x14ac:dyDescent="0.25">
      <c r="A278" s="44"/>
      <c r="B278" s="72">
        <v>36</v>
      </c>
      <c r="C278" s="28"/>
      <c r="D278" s="11" t="s">
        <v>711</v>
      </c>
      <c r="E278" s="5" t="s">
        <v>316</v>
      </c>
      <c r="F278" s="34">
        <v>2</v>
      </c>
      <c r="G278" s="306" t="s">
        <v>1252</v>
      </c>
      <c r="H278" s="142" t="str">
        <f>HYPERLINK(Таблица2[[#This Row],[Столбец1]],"видео")</f>
        <v>видео</v>
      </c>
      <c r="I278" s="287" t="s">
        <v>1040</v>
      </c>
      <c r="J278" s="142" t="str">
        <f t="shared" si="32"/>
        <v>фото</v>
      </c>
      <c r="K278" s="22" t="s">
        <v>309</v>
      </c>
      <c r="L278" s="182">
        <v>17</v>
      </c>
      <c r="M278" s="203">
        <v>3.7999999999999999E-2</v>
      </c>
      <c r="N278" s="265"/>
      <c r="O278" s="341">
        <v>2</v>
      </c>
      <c r="P278" s="12">
        <v>7703.3</v>
      </c>
      <c r="Q278" s="49">
        <f>'Бытовая пиротехника MAXSEM'!$P278*(1-процент)</f>
        <v>7703.3</v>
      </c>
      <c r="R278" s="49">
        <f t="shared" si="33"/>
        <v>15406.6</v>
      </c>
      <c r="S278" s="173">
        <f t="shared" si="34"/>
        <v>0</v>
      </c>
      <c r="T278" s="155">
        <f t="shared" si="30"/>
        <v>0</v>
      </c>
      <c r="U278" s="161">
        <f t="shared" si="31"/>
        <v>0</v>
      </c>
    </row>
    <row r="279" spans="1:21" x14ac:dyDescent="0.25">
      <c r="A279" s="44"/>
      <c r="B279" s="72">
        <v>37</v>
      </c>
      <c r="C279" s="28"/>
      <c r="D279" s="11" t="s">
        <v>686</v>
      </c>
      <c r="E279" s="5" t="s">
        <v>529</v>
      </c>
      <c r="F279" s="34">
        <v>2</v>
      </c>
      <c r="G279" s="306" t="s">
        <v>1219</v>
      </c>
      <c r="H279" s="142" t="str">
        <f>HYPERLINK(Таблица2[[#This Row],[Столбец1]],"видео")</f>
        <v>видео</v>
      </c>
      <c r="I279" s="287" t="s">
        <v>1041</v>
      </c>
      <c r="J279" s="142" t="str">
        <f t="shared" si="32"/>
        <v>фото</v>
      </c>
      <c r="K279" s="22" t="s">
        <v>309</v>
      </c>
      <c r="L279" s="182">
        <v>24</v>
      </c>
      <c r="M279" s="203">
        <v>5.8000000000000003E-2</v>
      </c>
      <c r="N279" s="265"/>
      <c r="O279" s="341">
        <v>1</v>
      </c>
      <c r="P279" s="12">
        <v>10598.5</v>
      </c>
      <c r="Q279" s="49">
        <f>'Бытовая пиротехника MAXSEM'!$P279*(1-процент)</f>
        <v>10598.5</v>
      </c>
      <c r="R279" s="49">
        <f t="shared" si="33"/>
        <v>21197</v>
      </c>
      <c r="S279" s="173">
        <f t="shared" si="34"/>
        <v>0</v>
      </c>
      <c r="T279" s="155">
        <f t="shared" si="30"/>
        <v>0</v>
      </c>
      <c r="U279" s="161">
        <f t="shared" si="31"/>
        <v>0</v>
      </c>
    </row>
    <row r="280" spans="1:21" ht="16.5" thickBot="1" x14ac:dyDescent="0.3">
      <c r="A280" s="44"/>
      <c r="B280" s="73">
        <v>38</v>
      </c>
      <c r="C280" s="117"/>
      <c r="D280" s="122" t="s">
        <v>687</v>
      </c>
      <c r="E280" s="76" t="s">
        <v>530</v>
      </c>
      <c r="F280" s="123">
        <v>1</v>
      </c>
      <c r="G280" s="307" t="s">
        <v>1218</v>
      </c>
      <c r="H280" s="143" t="str">
        <f>HYPERLINK(Таблица2[[#This Row],[Столбец1]],"видео")</f>
        <v>видео</v>
      </c>
      <c r="I280" s="294" t="s">
        <v>1042</v>
      </c>
      <c r="J280" s="143" t="str">
        <f t="shared" si="32"/>
        <v>фото</v>
      </c>
      <c r="K280" s="247" t="s">
        <v>403</v>
      </c>
      <c r="L280" s="248">
        <v>15</v>
      </c>
      <c r="M280" s="249">
        <v>3.5999999999999997E-2</v>
      </c>
      <c r="N280" s="266"/>
      <c r="O280" s="342">
        <v>2</v>
      </c>
      <c r="P280" s="79">
        <v>13305.6</v>
      </c>
      <c r="Q280" s="113">
        <f>'Бытовая пиротехника MAXSEM'!$P280*(1-процент)</f>
        <v>13305.6</v>
      </c>
      <c r="R280" s="113">
        <f t="shared" si="33"/>
        <v>13305.6</v>
      </c>
      <c r="S280" s="175">
        <f t="shared" si="34"/>
        <v>0</v>
      </c>
      <c r="T280" s="159">
        <f t="shared" si="30"/>
        <v>0</v>
      </c>
      <c r="U280" s="160">
        <f t="shared" si="31"/>
        <v>0</v>
      </c>
    </row>
    <row r="281" spans="1:21" ht="16.5" thickBot="1" x14ac:dyDescent="0.3">
      <c r="A281" s="44"/>
      <c r="B281" s="86"/>
      <c r="C281" s="96" t="s">
        <v>317</v>
      </c>
      <c r="D281" s="87"/>
      <c r="E281" s="88"/>
      <c r="F281" s="104"/>
      <c r="G281" s="109" t="s">
        <v>878</v>
      </c>
      <c r="H281" s="167"/>
      <c r="I281" s="292" t="s">
        <v>878</v>
      </c>
      <c r="J281" s="167"/>
      <c r="K281" s="90"/>
      <c r="L281" s="187"/>
      <c r="M281" s="208"/>
      <c r="N281" s="91"/>
      <c r="O281" s="343"/>
      <c r="P281" s="92"/>
      <c r="Q281" s="93"/>
      <c r="R281" s="93">
        <f t="shared" si="33"/>
        <v>0</v>
      </c>
      <c r="S281" s="196">
        <f t="shared" si="34"/>
        <v>0</v>
      </c>
      <c r="T281" s="40"/>
      <c r="U281" s="40"/>
    </row>
    <row r="282" spans="1:21" x14ac:dyDescent="0.25">
      <c r="A282" s="44"/>
      <c r="B282" s="65">
        <v>1</v>
      </c>
      <c r="C282" s="80"/>
      <c r="D282" s="67" t="s">
        <v>318</v>
      </c>
      <c r="E282" s="68" t="s">
        <v>662</v>
      </c>
      <c r="F282" s="69">
        <v>30</v>
      </c>
      <c r="G282" s="305" t="s">
        <v>1334</v>
      </c>
      <c r="H282" s="140" t="str">
        <f>HYPERLINK(Таблица2[[#This Row],[Столбец1]],"видео")</f>
        <v>видео</v>
      </c>
      <c r="I282" s="301" t="s">
        <v>1043</v>
      </c>
      <c r="J282" s="170" t="str">
        <f t="shared" si="32"/>
        <v>фото</v>
      </c>
      <c r="K282" s="70" t="s">
        <v>150</v>
      </c>
      <c r="L282" s="181">
        <v>19</v>
      </c>
      <c r="M282" s="202">
        <v>4.4999999999999998E-2</v>
      </c>
      <c r="N282" s="264"/>
      <c r="O282" s="340"/>
      <c r="P282" s="71">
        <v>497.2</v>
      </c>
      <c r="Q282" s="120">
        <f>'Бытовая пиротехника MAXSEM'!$P282*(1-процент)</f>
        <v>497.2</v>
      </c>
      <c r="R282" s="120">
        <f t="shared" si="33"/>
        <v>14916</v>
      </c>
      <c r="S282" s="174">
        <f t="shared" si="34"/>
        <v>0</v>
      </c>
      <c r="T282" s="157">
        <f t="shared" ref="T282:T317" si="35">N282*L282</f>
        <v>0</v>
      </c>
      <c r="U282" s="158">
        <f t="shared" ref="U282:U317" si="36">N282*M282</f>
        <v>0</v>
      </c>
    </row>
    <row r="283" spans="1:21" x14ac:dyDescent="0.25">
      <c r="A283" s="44"/>
      <c r="B283" s="72">
        <v>2</v>
      </c>
      <c r="C283" s="13"/>
      <c r="D283" s="4" t="s">
        <v>319</v>
      </c>
      <c r="E283" s="5" t="s">
        <v>528</v>
      </c>
      <c r="F283" s="14">
        <v>30</v>
      </c>
      <c r="G283" s="306" t="s">
        <v>1333</v>
      </c>
      <c r="H283" s="142" t="str">
        <f>HYPERLINK(Таблица2[[#This Row],[Столбец1]],"видео")</f>
        <v>видео</v>
      </c>
      <c r="I283" s="300" t="s">
        <v>1044</v>
      </c>
      <c r="J283" s="169" t="str">
        <f t="shared" si="32"/>
        <v>фото</v>
      </c>
      <c r="K283" s="15" t="s">
        <v>150</v>
      </c>
      <c r="L283" s="183">
        <v>18</v>
      </c>
      <c r="M283" s="204">
        <v>4.4999999999999998E-2</v>
      </c>
      <c r="N283" s="265"/>
      <c r="O283" s="341"/>
      <c r="P283" s="12">
        <v>497.2</v>
      </c>
      <c r="Q283" s="49">
        <f>'Бытовая пиротехника MAXSEM'!$P283*(1-процент)</f>
        <v>497.2</v>
      </c>
      <c r="R283" s="49">
        <f t="shared" si="33"/>
        <v>14916</v>
      </c>
      <c r="S283" s="173">
        <f t="shared" si="34"/>
        <v>0</v>
      </c>
      <c r="T283" s="155">
        <f t="shared" si="35"/>
        <v>0</v>
      </c>
      <c r="U283" s="161">
        <f t="shared" si="36"/>
        <v>0</v>
      </c>
    </row>
    <row r="284" spans="1:21" x14ac:dyDescent="0.25">
      <c r="A284" s="44"/>
      <c r="B284" s="72">
        <v>3</v>
      </c>
      <c r="C284" s="30"/>
      <c r="D284" s="4" t="s">
        <v>320</v>
      </c>
      <c r="E284" s="5" t="s">
        <v>321</v>
      </c>
      <c r="F284" s="14">
        <v>30</v>
      </c>
      <c r="G284" s="306" t="s">
        <v>1343</v>
      </c>
      <c r="H284" s="142" t="str">
        <f>HYPERLINK(Таблица2[[#This Row],[Столбец1]],"видео")</f>
        <v>видео</v>
      </c>
      <c r="I284" s="300" t="s">
        <v>1045</v>
      </c>
      <c r="J284" s="169" t="str">
        <f t="shared" si="32"/>
        <v>фото</v>
      </c>
      <c r="K284" s="15" t="s">
        <v>150</v>
      </c>
      <c r="L284" s="183">
        <v>18</v>
      </c>
      <c r="M284" s="204">
        <v>3.3000000000000002E-2</v>
      </c>
      <c r="N284" s="265"/>
      <c r="O284" s="341"/>
      <c r="P284" s="12">
        <v>473</v>
      </c>
      <c r="Q284" s="49">
        <f>'Бытовая пиротехника MAXSEM'!$P284*(1-процент)</f>
        <v>473</v>
      </c>
      <c r="R284" s="49">
        <f t="shared" si="33"/>
        <v>14190</v>
      </c>
      <c r="S284" s="173">
        <f t="shared" si="34"/>
        <v>0</v>
      </c>
      <c r="T284" s="155">
        <f t="shared" si="35"/>
        <v>0</v>
      </c>
      <c r="U284" s="161">
        <f t="shared" si="36"/>
        <v>0</v>
      </c>
    </row>
    <row r="285" spans="1:21" x14ac:dyDescent="0.25">
      <c r="A285" s="44"/>
      <c r="B285" s="72">
        <v>4</v>
      </c>
      <c r="C285" s="1"/>
      <c r="D285" s="4" t="s">
        <v>322</v>
      </c>
      <c r="E285" s="5" t="s">
        <v>323</v>
      </c>
      <c r="F285" s="19">
        <v>24</v>
      </c>
      <c r="G285" s="306" t="s">
        <v>1342</v>
      </c>
      <c r="H285" s="142" t="str">
        <f>HYPERLINK(Таблица2[[#This Row],[Столбец1]],"видео")</f>
        <v>видео</v>
      </c>
      <c r="I285" s="287" t="s">
        <v>1046</v>
      </c>
      <c r="J285" s="142" t="str">
        <f t="shared" si="32"/>
        <v>фото</v>
      </c>
      <c r="K285" s="20" t="s">
        <v>153</v>
      </c>
      <c r="L285" s="184">
        <v>24</v>
      </c>
      <c r="M285" s="205">
        <v>6.7000000000000004E-2</v>
      </c>
      <c r="N285" s="265"/>
      <c r="O285" s="341">
        <v>9</v>
      </c>
      <c r="P285" s="12">
        <v>712.80000000000007</v>
      </c>
      <c r="Q285" s="49">
        <f>'Бытовая пиротехника MAXSEM'!$P285*(1-процент)</f>
        <v>712.80000000000007</v>
      </c>
      <c r="R285" s="49">
        <f t="shared" si="33"/>
        <v>17107.2</v>
      </c>
      <c r="S285" s="173">
        <f t="shared" si="34"/>
        <v>0</v>
      </c>
      <c r="T285" s="155">
        <f t="shared" si="35"/>
        <v>0</v>
      </c>
      <c r="U285" s="161">
        <f t="shared" si="36"/>
        <v>0</v>
      </c>
    </row>
    <row r="286" spans="1:21" x14ac:dyDescent="0.25">
      <c r="A286" s="44"/>
      <c r="B286" s="72">
        <v>5</v>
      </c>
      <c r="C286" s="1"/>
      <c r="D286" s="4" t="s">
        <v>830</v>
      </c>
      <c r="E286" s="5" t="s">
        <v>323</v>
      </c>
      <c r="F286" s="19">
        <v>24</v>
      </c>
      <c r="G286" s="306" t="s">
        <v>1341</v>
      </c>
      <c r="H286" s="142" t="str">
        <f>HYPERLINK(Таблица2[[#This Row],[Столбец1]],"видео")</f>
        <v>видео</v>
      </c>
      <c r="I286" s="288" t="s">
        <v>1047</v>
      </c>
      <c r="J286" s="142" t="str">
        <f t="shared" si="32"/>
        <v>фото</v>
      </c>
      <c r="K286" s="20" t="s">
        <v>153</v>
      </c>
      <c r="L286" s="184">
        <v>23</v>
      </c>
      <c r="M286" s="205">
        <v>6.7000000000000004E-2</v>
      </c>
      <c r="N286" s="265"/>
      <c r="O286" s="341">
        <v>12</v>
      </c>
      <c r="P286" s="12">
        <v>712.80000000000007</v>
      </c>
      <c r="Q286" s="49">
        <f>'Бытовая пиротехника MAXSEM'!$P286*(1-процент)</f>
        <v>712.80000000000007</v>
      </c>
      <c r="R286" s="49">
        <f t="shared" si="33"/>
        <v>17107.2</v>
      </c>
      <c r="S286" s="173">
        <f t="shared" si="34"/>
        <v>0</v>
      </c>
      <c r="T286" s="155">
        <f t="shared" si="35"/>
        <v>0</v>
      </c>
      <c r="U286" s="161">
        <f t="shared" si="36"/>
        <v>0</v>
      </c>
    </row>
    <row r="287" spans="1:21" x14ac:dyDescent="0.25">
      <c r="A287" s="44"/>
      <c r="B287" s="72">
        <v>6</v>
      </c>
      <c r="C287" s="1"/>
      <c r="D287" s="4" t="s">
        <v>324</v>
      </c>
      <c r="E287" s="5" t="s">
        <v>323</v>
      </c>
      <c r="F287" s="19">
        <v>24</v>
      </c>
      <c r="G287" s="306" t="s">
        <v>1340</v>
      </c>
      <c r="H287" s="142" t="str">
        <f>HYPERLINK(Таблица2[[#This Row],[Столбец1]],"видео")</f>
        <v>видео</v>
      </c>
      <c r="I287" s="287" t="s">
        <v>1048</v>
      </c>
      <c r="J287" s="142" t="str">
        <f t="shared" si="32"/>
        <v>фото</v>
      </c>
      <c r="K287" s="20" t="s">
        <v>153</v>
      </c>
      <c r="L287" s="184">
        <v>22</v>
      </c>
      <c r="M287" s="205">
        <v>6.7000000000000004E-2</v>
      </c>
      <c r="N287" s="265"/>
      <c r="O287" s="341"/>
      <c r="P287" s="12">
        <v>712.80000000000007</v>
      </c>
      <c r="Q287" s="49">
        <f>'Бытовая пиротехника MAXSEM'!$P287*(1-процент)</f>
        <v>712.80000000000007</v>
      </c>
      <c r="R287" s="49">
        <f t="shared" si="33"/>
        <v>17107.2</v>
      </c>
      <c r="S287" s="173">
        <f t="shared" si="34"/>
        <v>0</v>
      </c>
      <c r="T287" s="155">
        <f t="shared" si="35"/>
        <v>0</v>
      </c>
      <c r="U287" s="161">
        <f t="shared" si="36"/>
        <v>0</v>
      </c>
    </row>
    <row r="288" spans="1:21" x14ac:dyDescent="0.25">
      <c r="A288" s="44"/>
      <c r="B288" s="72">
        <v>7</v>
      </c>
      <c r="C288" s="30"/>
      <c r="D288" s="4" t="s">
        <v>831</v>
      </c>
      <c r="E288" s="5" t="s">
        <v>325</v>
      </c>
      <c r="F288" s="14">
        <v>18</v>
      </c>
      <c r="G288" s="306" t="s">
        <v>1466</v>
      </c>
      <c r="H288" s="142" t="str">
        <f>HYPERLINK(Таблица2[[#This Row],[Столбец1]],"видео")</f>
        <v>видео</v>
      </c>
      <c r="I288" s="300" t="s">
        <v>1049</v>
      </c>
      <c r="J288" s="169" t="str">
        <f t="shared" si="32"/>
        <v>фото</v>
      </c>
      <c r="K288" s="15" t="s">
        <v>284</v>
      </c>
      <c r="L288" s="183">
        <v>14</v>
      </c>
      <c r="M288" s="204">
        <v>3.5000000000000003E-2</v>
      </c>
      <c r="N288" s="265"/>
      <c r="O288" s="341">
        <v>2.5</v>
      </c>
      <c r="P288" s="12">
        <v>690.8</v>
      </c>
      <c r="Q288" s="49">
        <f>'Бытовая пиротехника MAXSEM'!$P288*(1-процент)</f>
        <v>690.8</v>
      </c>
      <c r="R288" s="49">
        <f t="shared" si="33"/>
        <v>12434.4</v>
      </c>
      <c r="S288" s="173">
        <f t="shared" si="34"/>
        <v>0</v>
      </c>
      <c r="T288" s="155">
        <f t="shared" si="35"/>
        <v>0</v>
      </c>
      <c r="U288" s="161">
        <f t="shared" si="36"/>
        <v>0</v>
      </c>
    </row>
    <row r="289" spans="1:21" x14ac:dyDescent="0.25">
      <c r="A289" s="44"/>
      <c r="B289" s="72">
        <v>8</v>
      </c>
      <c r="C289" s="32"/>
      <c r="D289" s="4" t="s">
        <v>328</v>
      </c>
      <c r="E289" s="5" t="s">
        <v>329</v>
      </c>
      <c r="F289" s="14">
        <v>12</v>
      </c>
      <c r="G289" s="306" t="s">
        <v>1354</v>
      </c>
      <c r="H289" s="142" t="str">
        <f>HYPERLINK(Таблица2[[#This Row],[Столбец1]],"видео")</f>
        <v>видео</v>
      </c>
      <c r="I289" s="300" t="s">
        <v>1368</v>
      </c>
      <c r="J289" s="169" t="str">
        <f t="shared" si="32"/>
        <v>фото</v>
      </c>
      <c r="K289" s="15" t="s">
        <v>159</v>
      </c>
      <c r="L289" s="183">
        <v>15</v>
      </c>
      <c r="M289" s="204">
        <v>4.4999999999999998E-2</v>
      </c>
      <c r="N289" s="265"/>
      <c r="O289" s="341">
        <v>17</v>
      </c>
      <c r="P289" s="12">
        <v>1017.5</v>
      </c>
      <c r="Q289" s="49">
        <f>'Бытовая пиротехника MAXSEM'!$P289*(1-процент)</f>
        <v>1017.5</v>
      </c>
      <c r="R289" s="49">
        <f t="shared" si="33"/>
        <v>12210</v>
      </c>
      <c r="S289" s="173">
        <f t="shared" si="34"/>
        <v>0</v>
      </c>
      <c r="T289" s="155">
        <f t="shared" si="35"/>
        <v>0</v>
      </c>
      <c r="U289" s="161">
        <f t="shared" si="36"/>
        <v>0</v>
      </c>
    </row>
    <row r="290" spans="1:21" x14ac:dyDescent="0.25">
      <c r="A290" s="44"/>
      <c r="B290" s="72">
        <v>9</v>
      </c>
      <c r="C290" s="30"/>
      <c r="D290" s="4" t="s">
        <v>713</v>
      </c>
      <c r="E290" s="5" t="s">
        <v>330</v>
      </c>
      <c r="F290" s="14">
        <v>24</v>
      </c>
      <c r="G290" s="34" t="s">
        <v>1460</v>
      </c>
      <c r="H290" s="142" t="str">
        <f>HYPERLINK(Таблица2[[#This Row],[Столбец1]],"видео")</f>
        <v>видео</v>
      </c>
      <c r="I290" s="300" t="s">
        <v>1050</v>
      </c>
      <c r="J290" s="169" t="str">
        <f t="shared" si="32"/>
        <v>фото</v>
      </c>
      <c r="K290" s="15" t="s">
        <v>153</v>
      </c>
      <c r="L290" s="183">
        <v>29</v>
      </c>
      <c r="M290" s="204">
        <v>6.7000000000000004E-2</v>
      </c>
      <c r="N290" s="265"/>
      <c r="O290" s="341"/>
      <c r="P290" s="12">
        <v>987.80000000000007</v>
      </c>
      <c r="Q290" s="49">
        <f>'Бытовая пиротехника MAXSEM'!$P290*(1-процент)</f>
        <v>987.80000000000007</v>
      </c>
      <c r="R290" s="49">
        <f t="shared" si="33"/>
        <v>23707.200000000001</v>
      </c>
      <c r="S290" s="173">
        <f t="shared" si="34"/>
        <v>0</v>
      </c>
      <c r="T290" s="155">
        <f t="shared" si="35"/>
        <v>0</v>
      </c>
      <c r="U290" s="161">
        <f t="shared" si="36"/>
        <v>0</v>
      </c>
    </row>
    <row r="291" spans="1:21" x14ac:dyDescent="0.25">
      <c r="A291" s="44"/>
      <c r="B291" s="72">
        <v>10</v>
      </c>
      <c r="C291" s="32"/>
      <c r="D291" s="4" t="s">
        <v>332</v>
      </c>
      <c r="E291" s="5" t="s">
        <v>330</v>
      </c>
      <c r="F291" s="14">
        <v>12</v>
      </c>
      <c r="G291" s="306" t="s">
        <v>1282</v>
      </c>
      <c r="H291" s="142" t="str">
        <f>HYPERLINK(Таблица2[[#This Row],[Столбец1]],"видео")</f>
        <v>видео</v>
      </c>
      <c r="I291" s="300" t="s">
        <v>1051</v>
      </c>
      <c r="J291" s="169" t="str">
        <f t="shared" si="32"/>
        <v>фото</v>
      </c>
      <c r="K291" s="15" t="s">
        <v>159</v>
      </c>
      <c r="L291" s="183">
        <v>14</v>
      </c>
      <c r="M291" s="204">
        <v>3.5999999999999997E-2</v>
      </c>
      <c r="N291" s="265"/>
      <c r="O291" s="341">
        <v>3</v>
      </c>
      <c r="P291" s="12">
        <v>987.80000000000007</v>
      </c>
      <c r="Q291" s="49">
        <f>'Бытовая пиротехника MAXSEM'!$P291*(1-процент)</f>
        <v>987.80000000000007</v>
      </c>
      <c r="R291" s="49">
        <f t="shared" si="33"/>
        <v>11853.6</v>
      </c>
      <c r="S291" s="173">
        <f t="shared" si="34"/>
        <v>0</v>
      </c>
      <c r="T291" s="155">
        <f t="shared" si="35"/>
        <v>0</v>
      </c>
      <c r="U291" s="161">
        <f t="shared" si="36"/>
        <v>0</v>
      </c>
    </row>
    <row r="292" spans="1:21" x14ac:dyDescent="0.25">
      <c r="A292" s="44"/>
      <c r="B292" s="72">
        <v>11</v>
      </c>
      <c r="C292" s="32"/>
      <c r="D292" s="4" t="s">
        <v>333</v>
      </c>
      <c r="E292" s="5" t="s">
        <v>330</v>
      </c>
      <c r="F292" s="14">
        <v>12</v>
      </c>
      <c r="G292" s="306" t="s">
        <v>1344</v>
      </c>
      <c r="H292" s="142" t="str">
        <f>HYPERLINK(Таблица2[[#This Row],[Столбец1]],"видео")</f>
        <v>видео</v>
      </c>
      <c r="I292" s="300" t="s">
        <v>1052</v>
      </c>
      <c r="J292" s="169" t="str">
        <f t="shared" si="32"/>
        <v>фото</v>
      </c>
      <c r="K292" s="15" t="s">
        <v>159</v>
      </c>
      <c r="L292" s="183">
        <v>15</v>
      </c>
      <c r="M292" s="204">
        <v>3.5999999999999997E-2</v>
      </c>
      <c r="N292" s="265"/>
      <c r="O292" s="341"/>
      <c r="P292" s="12">
        <v>987.80000000000007</v>
      </c>
      <c r="Q292" s="49">
        <f>'Бытовая пиротехника MAXSEM'!$P292*(1-процент)</f>
        <v>987.80000000000007</v>
      </c>
      <c r="R292" s="49">
        <f t="shared" si="33"/>
        <v>11853.6</v>
      </c>
      <c r="S292" s="173">
        <f t="shared" si="34"/>
        <v>0</v>
      </c>
      <c r="T292" s="155">
        <f t="shared" si="35"/>
        <v>0</v>
      </c>
      <c r="U292" s="161">
        <f t="shared" si="36"/>
        <v>0</v>
      </c>
    </row>
    <row r="293" spans="1:21" x14ac:dyDescent="0.25">
      <c r="A293" s="44"/>
      <c r="B293" s="72">
        <v>12</v>
      </c>
      <c r="C293" s="30"/>
      <c r="D293" s="4" t="s">
        <v>334</v>
      </c>
      <c r="E293" s="5" t="s">
        <v>335</v>
      </c>
      <c r="F293" s="14">
        <v>12</v>
      </c>
      <c r="G293" s="34" t="s">
        <v>1462</v>
      </c>
      <c r="H293" s="142" t="str">
        <f>HYPERLINK(Таблица2[[#This Row],[Столбец1]],"видео")</f>
        <v>видео</v>
      </c>
      <c r="I293" s="300" t="s">
        <v>1053</v>
      </c>
      <c r="J293" s="169" t="str">
        <f t="shared" si="32"/>
        <v>фото</v>
      </c>
      <c r="K293" s="15" t="s">
        <v>159</v>
      </c>
      <c r="L293" s="183">
        <v>13</v>
      </c>
      <c r="M293" s="204">
        <v>0.04</v>
      </c>
      <c r="N293" s="265"/>
      <c r="O293" s="341">
        <v>9</v>
      </c>
      <c r="P293" s="12">
        <v>1017.5</v>
      </c>
      <c r="Q293" s="49">
        <f>'Бытовая пиротехника MAXSEM'!$P293*(1-процент)</f>
        <v>1017.5</v>
      </c>
      <c r="R293" s="49">
        <f t="shared" si="33"/>
        <v>12210</v>
      </c>
      <c r="S293" s="173">
        <f t="shared" si="34"/>
        <v>0</v>
      </c>
      <c r="T293" s="155">
        <f t="shared" si="35"/>
        <v>0</v>
      </c>
      <c r="U293" s="161">
        <f t="shared" si="36"/>
        <v>0</v>
      </c>
    </row>
    <row r="294" spans="1:21" x14ac:dyDescent="0.25">
      <c r="A294" s="44"/>
      <c r="B294" s="72">
        <v>13</v>
      </c>
      <c r="C294" s="30"/>
      <c r="D294" s="4" t="s">
        <v>336</v>
      </c>
      <c r="E294" s="5" t="s">
        <v>337</v>
      </c>
      <c r="F294" s="14">
        <v>12</v>
      </c>
      <c r="G294" s="34" t="s">
        <v>1461</v>
      </c>
      <c r="H294" s="142" t="str">
        <f>HYPERLINK(Таблица2[[#This Row],[Столбец1]],"видео")</f>
        <v>видео</v>
      </c>
      <c r="I294" s="300" t="s">
        <v>1054</v>
      </c>
      <c r="J294" s="169" t="str">
        <f t="shared" si="32"/>
        <v>фото</v>
      </c>
      <c r="K294" s="15" t="s">
        <v>159</v>
      </c>
      <c r="L294" s="183">
        <v>16</v>
      </c>
      <c r="M294" s="204">
        <v>0.04</v>
      </c>
      <c r="N294" s="265"/>
      <c r="O294" s="341">
        <v>15</v>
      </c>
      <c r="P294" s="12">
        <v>1017.5</v>
      </c>
      <c r="Q294" s="49">
        <f>'Бытовая пиротехника MAXSEM'!$P294*(1-процент)</f>
        <v>1017.5</v>
      </c>
      <c r="R294" s="49">
        <f t="shared" si="33"/>
        <v>12210</v>
      </c>
      <c r="S294" s="173">
        <f t="shared" si="34"/>
        <v>0</v>
      </c>
      <c r="T294" s="155">
        <f t="shared" si="35"/>
        <v>0</v>
      </c>
      <c r="U294" s="161">
        <f t="shared" si="36"/>
        <v>0</v>
      </c>
    </row>
    <row r="295" spans="1:21" x14ac:dyDescent="0.25">
      <c r="A295" s="44"/>
      <c r="B295" s="72">
        <v>14</v>
      </c>
      <c r="C295" s="30"/>
      <c r="D295" s="4" t="s">
        <v>338</v>
      </c>
      <c r="E295" s="5" t="s">
        <v>339</v>
      </c>
      <c r="F295" s="14">
        <v>12</v>
      </c>
      <c r="G295" s="34" t="s">
        <v>1495</v>
      </c>
      <c r="H295" s="142" t="str">
        <f>HYPERLINK(Таблица2[[#This Row],[Столбец1]],"видео")</f>
        <v>видео</v>
      </c>
      <c r="I295" s="300" t="s">
        <v>1055</v>
      </c>
      <c r="J295" s="169" t="str">
        <f t="shared" si="32"/>
        <v>фото</v>
      </c>
      <c r="K295" s="29" t="s">
        <v>159</v>
      </c>
      <c r="L295" s="185">
        <v>18</v>
      </c>
      <c r="M295" s="206">
        <v>5.5E-2</v>
      </c>
      <c r="N295" s="265"/>
      <c r="O295" s="341">
        <v>2</v>
      </c>
      <c r="P295" s="12">
        <v>1172.6000000000001</v>
      </c>
      <c r="Q295" s="49">
        <f>'Бытовая пиротехника MAXSEM'!$P295*(1-процент)</f>
        <v>1172.6000000000001</v>
      </c>
      <c r="R295" s="49">
        <f t="shared" si="33"/>
        <v>14071.2</v>
      </c>
      <c r="S295" s="173">
        <f t="shared" si="34"/>
        <v>0</v>
      </c>
      <c r="T295" s="155">
        <f t="shared" si="35"/>
        <v>0</v>
      </c>
      <c r="U295" s="161">
        <f t="shared" si="36"/>
        <v>0</v>
      </c>
    </row>
    <row r="296" spans="1:21" x14ac:dyDescent="0.25">
      <c r="A296" s="44"/>
      <c r="B296" s="72">
        <v>15</v>
      </c>
      <c r="C296" s="30"/>
      <c r="D296" s="4" t="s">
        <v>340</v>
      </c>
      <c r="E296" s="5" t="s">
        <v>339</v>
      </c>
      <c r="F296" s="14">
        <v>12</v>
      </c>
      <c r="G296" s="34" t="s">
        <v>1494</v>
      </c>
      <c r="H296" s="142" t="str">
        <f>HYPERLINK(Таблица2[[#This Row],[Столбец1]],"видео")</f>
        <v>видео</v>
      </c>
      <c r="I296" s="300" t="s">
        <v>1056</v>
      </c>
      <c r="J296" s="169" t="str">
        <f t="shared" si="32"/>
        <v>фото</v>
      </c>
      <c r="K296" s="15" t="s">
        <v>159</v>
      </c>
      <c r="L296" s="183">
        <v>19</v>
      </c>
      <c r="M296" s="204">
        <v>5.3999999999999999E-2</v>
      </c>
      <c r="N296" s="265"/>
      <c r="O296" s="341">
        <v>10</v>
      </c>
      <c r="P296" s="12">
        <v>1172.6000000000001</v>
      </c>
      <c r="Q296" s="49">
        <f>'Бытовая пиротехника MAXSEM'!$P296*(1-процент)</f>
        <v>1172.6000000000001</v>
      </c>
      <c r="R296" s="49">
        <f t="shared" si="33"/>
        <v>14071.2</v>
      </c>
      <c r="S296" s="173">
        <f t="shared" si="34"/>
        <v>0</v>
      </c>
      <c r="T296" s="155">
        <f t="shared" si="35"/>
        <v>0</v>
      </c>
      <c r="U296" s="161">
        <f t="shared" si="36"/>
        <v>0</v>
      </c>
    </row>
    <row r="297" spans="1:21" x14ac:dyDescent="0.25">
      <c r="A297" s="44"/>
      <c r="B297" s="72">
        <v>16</v>
      </c>
      <c r="C297" s="52" t="s">
        <v>49</v>
      </c>
      <c r="D297" s="4" t="s">
        <v>719</v>
      </c>
      <c r="E297" s="5" t="s">
        <v>805</v>
      </c>
      <c r="F297" s="14"/>
      <c r="G297" s="34" t="s">
        <v>878</v>
      </c>
      <c r="H297" s="142"/>
      <c r="I297" s="290"/>
      <c r="J297" s="141"/>
      <c r="K297" s="15"/>
      <c r="L297" s="183"/>
      <c r="M297" s="204"/>
      <c r="N297" s="265"/>
      <c r="O297" s="341"/>
      <c r="P297" s="245"/>
      <c r="Q297" s="49">
        <f>'Бытовая пиротехника MAXSEM'!$P297*(1-процент)</f>
        <v>0</v>
      </c>
      <c r="R297" s="49">
        <f t="shared" si="33"/>
        <v>0</v>
      </c>
      <c r="S297" s="173">
        <f t="shared" si="34"/>
        <v>0</v>
      </c>
      <c r="T297" s="30">
        <f t="shared" si="35"/>
        <v>0</v>
      </c>
      <c r="U297" s="246">
        <f t="shared" si="36"/>
        <v>0</v>
      </c>
    </row>
    <row r="298" spans="1:21" x14ac:dyDescent="0.25">
      <c r="A298" s="44"/>
      <c r="B298" s="72">
        <v>17</v>
      </c>
      <c r="C298" s="13"/>
      <c r="D298" s="4" t="s">
        <v>341</v>
      </c>
      <c r="E298" s="5" t="s">
        <v>342</v>
      </c>
      <c r="F298" s="14">
        <v>12</v>
      </c>
      <c r="G298" s="34" t="s">
        <v>1496</v>
      </c>
      <c r="H298" s="142" t="str">
        <f>HYPERLINK(Таблица2[[#This Row],[Столбец1]],"видео")</f>
        <v>видео</v>
      </c>
      <c r="I298" s="300" t="s">
        <v>1057</v>
      </c>
      <c r="J298" s="169" t="str">
        <f t="shared" si="32"/>
        <v>фото</v>
      </c>
      <c r="K298" s="15" t="s">
        <v>159</v>
      </c>
      <c r="L298" s="183">
        <v>22</v>
      </c>
      <c r="M298" s="204">
        <v>0.05</v>
      </c>
      <c r="N298" s="265"/>
      <c r="O298" s="341">
        <v>1</v>
      </c>
      <c r="P298" s="12">
        <v>1327.7</v>
      </c>
      <c r="Q298" s="49">
        <f>'Бытовая пиротехника MAXSEM'!$P298*(1-процент)</f>
        <v>1327.7</v>
      </c>
      <c r="R298" s="49">
        <f t="shared" si="33"/>
        <v>15932.400000000001</v>
      </c>
      <c r="S298" s="173">
        <f t="shared" si="34"/>
        <v>0</v>
      </c>
      <c r="T298" s="155">
        <f t="shared" si="35"/>
        <v>0</v>
      </c>
      <c r="U298" s="161">
        <f t="shared" si="36"/>
        <v>0</v>
      </c>
    </row>
    <row r="299" spans="1:21" x14ac:dyDescent="0.25">
      <c r="A299" s="44"/>
      <c r="B299" s="72">
        <v>18</v>
      </c>
      <c r="C299" s="52" t="s">
        <v>49</v>
      </c>
      <c r="D299" s="4" t="s">
        <v>720</v>
      </c>
      <c r="E299" s="5" t="s">
        <v>808</v>
      </c>
      <c r="F299" s="14"/>
      <c r="G299" s="34" t="s">
        <v>878</v>
      </c>
      <c r="H299" s="142"/>
      <c r="I299" s="290"/>
      <c r="J299" s="141"/>
      <c r="K299" s="15"/>
      <c r="L299" s="183"/>
      <c r="M299" s="204"/>
      <c r="N299" s="265"/>
      <c r="O299" s="341"/>
      <c r="P299" s="245"/>
      <c r="Q299" s="49">
        <f>'Бытовая пиротехника MAXSEM'!$P299*(1-процент)</f>
        <v>0</v>
      </c>
      <c r="R299" s="49">
        <f t="shared" si="33"/>
        <v>0</v>
      </c>
      <c r="S299" s="173">
        <f t="shared" si="34"/>
        <v>0</v>
      </c>
      <c r="T299" s="30">
        <f t="shared" si="35"/>
        <v>0</v>
      </c>
      <c r="U299" s="246">
        <f t="shared" si="36"/>
        <v>0</v>
      </c>
    </row>
    <row r="300" spans="1:21" x14ac:dyDescent="0.25">
      <c r="A300" s="44"/>
      <c r="B300" s="72">
        <v>19</v>
      </c>
      <c r="C300" s="30"/>
      <c r="D300" s="4" t="s">
        <v>343</v>
      </c>
      <c r="E300" s="5" t="s">
        <v>344</v>
      </c>
      <c r="F300" s="14">
        <v>6</v>
      </c>
      <c r="G300" s="306" t="s">
        <v>1467</v>
      </c>
      <c r="H300" s="142" t="str">
        <f>HYPERLINK(Таблица2[[#This Row],[Столбец1]],"видео")</f>
        <v>видео</v>
      </c>
      <c r="I300" s="300" t="s">
        <v>1369</v>
      </c>
      <c r="J300" s="169" t="str">
        <f t="shared" si="32"/>
        <v>фото</v>
      </c>
      <c r="K300" s="15" t="s">
        <v>167</v>
      </c>
      <c r="L300" s="183">
        <v>18</v>
      </c>
      <c r="M300" s="204">
        <v>4.2000000000000003E-2</v>
      </c>
      <c r="N300" s="265"/>
      <c r="O300" s="341"/>
      <c r="P300" s="12">
        <v>2200</v>
      </c>
      <c r="Q300" s="49">
        <f>'Бытовая пиротехника MAXSEM'!$P300*(1-процент)</f>
        <v>2200</v>
      </c>
      <c r="R300" s="49">
        <f t="shared" si="33"/>
        <v>13200</v>
      </c>
      <c r="S300" s="173">
        <f t="shared" si="34"/>
        <v>0</v>
      </c>
      <c r="T300" s="155">
        <f t="shared" si="35"/>
        <v>0</v>
      </c>
      <c r="U300" s="161">
        <f t="shared" si="36"/>
        <v>0</v>
      </c>
    </row>
    <row r="301" spans="1:21" x14ac:dyDescent="0.25">
      <c r="A301" s="44"/>
      <c r="B301" s="72">
        <v>20</v>
      </c>
      <c r="C301" s="52" t="s">
        <v>49</v>
      </c>
      <c r="D301" s="4" t="s">
        <v>721</v>
      </c>
      <c r="E301" s="5" t="s">
        <v>809</v>
      </c>
      <c r="F301" s="14">
        <v>4</v>
      </c>
      <c r="G301" s="34" t="s">
        <v>1498</v>
      </c>
      <c r="H301" s="142" t="str">
        <f>HYPERLINK(Таблица2[[#This Row],[Столбец1]],"видео")</f>
        <v>видео</v>
      </c>
      <c r="I301" s="290"/>
      <c r="J301" s="141"/>
      <c r="K301" s="15" t="s">
        <v>304</v>
      </c>
      <c r="L301" s="183"/>
      <c r="M301" s="204"/>
      <c r="N301" s="265"/>
      <c r="O301" s="341">
        <v>14</v>
      </c>
      <c r="P301" s="245">
        <v>2307.8000000000002</v>
      </c>
      <c r="Q301" s="49">
        <f>'Бытовая пиротехника MAXSEM'!$P301*(1-процент)</f>
        <v>2307.8000000000002</v>
      </c>
      <c r="R301" s="49">
        <f t="shared" si="33"/>
        <v>9231.2000000000007</v>
      </c>
      <c r="S301" s="173">
        <f t="shared" si="34"/>
        <v>0</v>
      </c>
      <c r="T301" s="30">
        <f t="shared" si="35"/>
        <v>0</v>
      </c>
      <c r="U301" s="246">
        <f t="shared" si="36"/>
        <v>0</v>
      </c>
    </row>
    <row r="302" spans="1:21" x14ac:dyDescent="0.25">
      <c r="A302" s="44"/>
      <c r="B302" s="72">
        <v>21</v>
      </c>
      <c r="C302" s="30"/>
      <c r="D302" s="4" t="s">
        <v>345</v>
      </c>
      <c r="E302" s="5" t="s">
        <v>346</v>
      </c>
      <c r="F302" s="14">
        <v>6</v>
      </c>
      <c r="G302" s="34" t="s">
        <v>1463</v>
      </c>
      <c r="H302" s="142" t="str">
        <f>HYPERLINK(Таблица2[[#This Row],[Столбец1]],"видео")</f>
        <v>видео</v>
      </c>
      <c r="I302" s="300" t="s">
        <v>1058</v>
      </c>
      <c r="J302" s="169" t="str">
        <f t="shared" si="32"/>
        <v>фото</v>
      </c>
      <c r="K302" s="15" t="s">
        <v>167</v>
      </c>
      <c r="L302" s="183">
        <v>25</v>
      </c>
      <c r="M302" s="204">
        <v>5.8999999999999997E-2</v>
      </c>
      <c r="N302" s="265"/>
      <c r="O302" s="341"/>
      <c r="P302" s="12">
        <v>2860</v>
      </c>
      <c r="Q302" s="49">
        <f>'Бытовая пиротехника MAXSEM'!$P302*(1-процент)</f>
        <v>2860</v>
      </c>
      <c r="R302" s="49">
        <f t="shared" si="33"/>
        <v>17160</v>
      </c>
      <c r="S302" s="173">
        <f t="shared" si="34"/>
        <v>0</v>
      </c>
      <c r="T302" s="155">
        <f t="shared" si="35"/>
        <v>0</v>
      </c>
      <c r="U302" s="161">
        <f t="shared" si="36"/>
        <v>0</v>
      </c>
    </row>
    <row r="303" spans="1:21" x14ac:dyDescent="0.25">
      <c r="A303" s="44"/>
      <c r="B303" s="72">
        <v>22</v>
      </c>
      <c r="C303" s="13"/>
      <c r="D303" s="4" t="s">
        <v>347</v>
      </c>
      <c r="E303" s="5" t="s">
        <v>348</v>
      </c>
      <c r="F303" s="14">
        <v>4</v>
      </c>
      <c r="G303" s="306" t="s">
        <v>1348</v>
      </c>
      <c r="H303" s="142" t="str">
        <f>HYPERLINK(Таблица2[[#This Row],[Столбец1]],"видео")</f>
        <v>видео</v>
      </c>
      <c r="I303" s="300" t="s">
        <v>1059</v>
      </c>
      <c r="J303" s="169" t="str">
        <f t="shared" si="32"/>
        <v>фото</v>
      </c>
      <c r="K303" s="15" t="s">
        <v>304</v>
      </c>
      <c r="L303" s="183">
        <v>17</v>
      </c>
      <c r="M303" s="204">
        <v>0.04</v>
      </c>
      <c r="N303" s="265"/>
      <c r="O303" s="341"/>
      <c r="P303" s="12">
        <v>2860</v>
      </c>
      <c r="Q303" s="49">
        <f>'Бытовая пиротехника MAXSEM'!$P303*(1-процент)</f>
        <v>2860</v>
      </c>
      <c r="R303" s="49">
        <f t="shared" si="33"/>
        <v>11440</v>
      </c>
      <c r="S303" s="173">
        <f t="shared" si="34"/>
        <v>0</v>
      </c>
      <c r="T303" s="155">
        <f t="shared" si="35"/>
        <v>0</v>
      </c>
      <c r="U303" s="161">
        <f t="shared" si="36"/>
        <v>0</v>
      </c>
    </row>
    <row r="304" spans="1:21" x14ac:dyDescent="0.25">
      <c r="A304" s="44"/>
      <c r="B304" s="72">
        <v>23</v>
      </c>
      <c r="C304" s="30"/>
      <c r="D304" s="11" t="s">
        <v>832</v>
      </c>
      <c r="E304" s="270" t="s">
        <v>663</v>
      </c>
      <c r="F304" s="34">
        <v>4</v>
      </c>
      <c r="G304" s="34" t="s">
        <v>1464</v>
      </c>
      <c r="H304" s="142" t="str">
        <f>HYPERLINK(Таблица2[[#This Row],[Столбец1]],"видео")</f>
        <v>видео</v>
      </c>
      <c r="I304" s="300" t="s">
        <v>1060</v>
      </c>
      <c r="J304" s="169" t="str">
        <f t="shared" si="32"/>
        <v>фото</v>
      </c>
      <c r="K304" s="15" t="s">
        <v>304</v>
      </c>
      <c r="L304" s="183">
        <v>19</v>
      </c>
      <c r="M304" s="204">
        <v>6.5000000000000002E-2</v>
      </c>
      <c r="N304" s="265"/>
      <c r="O304" s="341">
        <v>3</v>
      </c>
      <c r="P304" s="12">
        <v>3958.9</v>
      </c>
      <c r="Q304" s="49">
        <f>'Бытовая пиротехника MAXSEM'!$P304*(1-процент)</f>
        <v>3958.9</v>
      </c>
      <c r="R304" s="49">
        <f t="shared" si="33"/>
        <v>15835.6</v>
      </c>
      <c r="S304" s="173">
        <f t="shared" si="34"/>
        <v>0</v>
      </c>
      <c r="T304" s="155">
        <f t="shared" si="35"/>
        <v>0</v>
      </c>
      <c r="U304" s="161">
        <f t="shared" si="36"/>
        <v>0</v>
      </c>
    </row>
    <row r="305" spans="1:21" x14ac:dyDescent="0.25">
      <c r="A305" s="44"/>
      <c r="B305" s="72">
        <v>24</v>
      </c>
      <c r="C305" s="30"/>
      <c r="D305" s="4" t="s">
        <v>833</v>
      </c>
      <c r="E305" s="5" t="s">
        <v>349</v>
      </c>
      <c r="F305" s="14">
        <v>4</v>
      </c>
      <c r="G305" s="306" t="s">
        <v>1222</v>
      </c>
      <c r="H305" s="142" t="str">
        <f>HYPERLINK(Таблица2[[#This Row],[Столбец1]],"видео")</f>
        <v>видео</v>
      </c>
      <c r="I305" s="300" t="s">
        <v>1061</v>
      </c>
      <c r="J305" s="169" t="str">
        <f t="shared" si="32"/>
        <v>фото</v>
      </c>
      <c r="K305" s="29" t="s">
        <v>304</v>
      </c>
      <c r="L305" s="185">
        <v>20</v>
      </c>
      <c r="M305" s="206">
        <v>0.05</v>
      </c>
      <c r="N305" s="265"/>
      <c r="O305" s="341">
        <v>6</v>
      </c>
      <c r="P305" s="12">
        <v>3850</v>
      </c>
      <c r="Q305" s="49">
        <f>'Бытовая пиротехника MAXSEM'!$P305*(1-процент)</f>
        <v>3850</v>
      </c>
      <c r="R305" s="49">
        <f t="shared" si="33"/>
        <v>15400</v>
      </c>
      <c r="S305" s="173">
        <f t="shared" si="34"/>
        <v>0</v>
      </c>
      <c r="T305" s="155">
        <f t="shared" si="35"/>
        <v>0</v>
      </c>
      <c r="U305" s="161">
        <f t="shared" si="36"/>
        <v>0</v>
      </c>
    </row>
    <row r="306" spans="1:21" x14ac:dyDescent="0.25">
      <c r="A306" s="44"/>
      <c r="B306" s="72">
        <v>25</v>
      </c>
      <c r="C306" s="27"/>
      <c r="D306" s="11" t="s">
        <v>834</v>
      </c>
      <c r="E306" s="5" t="s">
        <v>350</v>
      </c>
      <c r="F306" s="34">
        <v>4</v>
      </c>
      <c r="G306" s="306" t="s">
        <v>1293</v>
      </c>
      <c r="H306" s="142" t="str">
        <f>HYPERLINK(Таблица2[[#This Row],[Столбец1]],"видео")</f>
        <v>видео</v>
      </c>
      <c r="I306" s="300" t="s">
        <v>1062</v>
      </c>
      <c r="J306" s="169" t="str">
        <f t="shared" si="32"/>
        <v>фото</v>
      </c>
      <c r="K306" s="15" t="s">
        <v>304</v>
      </c>
      <c r="L306" s="183">
        <v>21</v>
      </c>
      <c r="M306" s="204">
        <v>0.05</v>
      </c>
      <c r="N306" s="265"/>
      <c r="O306" s="341">
        <v>6</v>
      </c>
      <c r="P306" s="12">
        <v>3850</v>
      </c>
      <c r="Q306" s="49">
        <f>'Бытовая пиротехника MAXSEM'!$P306*(1-процент)</f>
        <v>3850</v>
      </c>
      <c r="R306" s="49">
        <f t="shared" si="33"/>
        <v>15400</v>
      </c>
      <c r="S306" s="173">
        <f t="shared" si="34"/>
        <v>0</v>
      </c>
      <c r="T306" s="155">
        <f t="shared" si="35"/>
        <v>0</v>
      </c>
      <c r="U306" s="161">
        <f t="shared" si="36"/>
        <v>0</v>
      </c>
    </row>
    <row r="307" spans="1:21" x14ac:dyDescent="0.25">
      <c r="A307" s="44"/>
      <c r="B307" s="72">
        <v>26</v>
      </c>
      <c r="C307" s="13"/>
      <c r="D307" s="4" t="s">
        <v>351</v>
      </c>
      <c r="E307" s="5" t="s">
        <v>352</v>
      </c>
      <c r="F307" s="14">
        <v>2</v>
      </c>
      <c r="G307" s="306" t="s">
        <v>1346</v>
      </c>
      <c r="H307" s="142" t="str">
        <f>HYPERLINK(Таблица2[[#This Row],[Столбец1]],"видео")</f>
        <v>видео</v>
      </c>
      <c r="I307" s="300" t="s">
        <v>1063</v>
      </c>
      <c r="J307" s="169" t="str">
        <f t="shared" si="32"/>
        <v>фото</v>
      </c>
      <c r="K307" s="15" t="s">
        <v>309</v>
      </c>
      <c r="L307" s="183">
        <v>17</v>
      </c>
      <c r="M307" s="204">
        <v>0.04</v>
      </c>
      <c r="N307" s="265"/>
      <c r="O307" s="341">
        <v>2</v>
      </c>
      <c r="P307" s="12">
        <v>6545</v>
      </c>
      <c r="Q307" s="49">
        <f>'Бытовая пиротехника MAXSEM'!$P307*(1-процент)</f>
        <v>6545</v>
      </c>
      <c r="R307" s="49">
        <f t="shared" si="33"/>
        <v>13090</v>
      </c>
      <c r="S307" s="173">
        <f t="shared" si="34"/>
        <v>0</v>
      </c>
      <c r="T307" s="155">
        <f t="shared" si="35"/>
        <v>0</v>
      </c>
      <c r="U307" s="161">
        <f t="shared" si="36"/>
        <v>0</v>
      </c>
    </row>
    <row r="308" spans="1:21" x14ac:dyDescent="0.25">
      <c r="A308" s="44"/>
      <c r="B308" s="72">
        <v>27</v>
      </c>
      <c r="C308" s="28"/>
      <c r="D308" s="4" t="s">
        <v>353</v>
      </c>
      <c r="E308" s="5" t="s">
        <v>355</v>
      </c>
      <c r="F308" s="14">
        <v>2</v>
      </c>
      <c r="G308" s="34" t="s">
        <v>1465</v>
      </c>
      <c r="H308" s="142" t="str">
        <f>HYPERLINK(Таблица2[[#This Row],[Столбец1]],"видео")</f>
        <v>видео</v>
      </c>
      <c r="I308" s="287" t="s">
        <v>1064</v>
      </c>
      <c r="J308" s="142" t="str">
        <f t="shared" si="32"/>
        <v>фото</v>
      </c>
      <c r="K308" s="15" t="s">
        <v>309</v>
      </c>
      <c r="L308" s="183">
        <v>25.5</v>
      </c>
      <c r="M308" s="204">
        <v>5.8000000000000003E-2</v>
      </c>
      <c r="N308" s="265"/>
      <c r="O308" s="341">
        <v>2</v>
      </c>
      <c r="P308" s="12">
        <v>9649.2000000000007</v>
      </c>
      <c r="Q308" s="49">
        <f>'Бытовая пиротехника MAXSEM'!$P308*(1-процент)</f>
        <v>9649.2000000000007</v>
      </c>
      <c r="R308" s="49">
        <f t="shared" si="33"/>
        <v>19298.400000000001</v>
      </c>
      <c r="S308" s="173">
        <f t="shared" si="34"/>
        <v>0</v>
      </c>
      <c r="T308" s="155">
        <f t="shared" si="35"/>
        <v>0</v>
      </c>
      <c r="U308" s="161">
        <f t="shared" si="36"/>
        <v>0</v>
      </c>
    </row>
    <row r="309" spans="1:21" ht="16.5" thickBot="1" x14ac:dyDescent="0.3">
      <c r="A309" s="44"/>
      <c r="B309" s="73">
        <v>28</v>
      </c>
      <c r="C309" s="117"/>
      <c r="D309" s="75" t="s">
        <v>354</v>
      </c>
      <c r="E309" s="76" t="s">
        <v>524</v>
      </c>
      <c r="F309" s="77">
        <v>1</v>
      </c>
      <c r="G309" s="307" t="s">
        <v>1304</v>
      </c>
      <c r="H309" s="143" t="str">
        <f>HYPERLINK(Таблица2[[#This Row],[Столбец1]],"видео")</f>
        <v>видео</v>
      </c>
      <c r="I309" s="294" t="s">
        <v>1065</v>
      </c>
      <c r="J309" s="143" t="str">
        <f t="shared" si="32"/>
        <v>фото</v>
      </c>
      <c r="K309" s="78" t="s">
        <v>403</v>
      </c>
      <c r="L309" s="186">
        <v>17</v>
      </c>
      <c r="M309" s="207">
        <v>0.04</v>
      </c>
      <c r="N309" s="266"/>
      <c r="O309" s="342"/>
      <c r="P309" s="79">
        <v>12980</v>
      </c>
      <c r="Q309" s="113">
        <f>'Бытовая пиротехника MAXSEM'!$P309*(1-процент)</f>
        <v>12980</v>
      </c>
      <c r="R309" s="113">
        <f t="shared" si="33"/>
        <v>12980</v>
      </c>
      <c r="S309" s="175">
        <f t="shared" si="34"/>
        <v>0</v>
      </c>
      <c r="T309" s="159">
        <f t="shared" si="35"/>
        <v>0</v>
      </c>
      <c r="U309" s="160">
        <f t="shared" si="36"/>
        <v>0</v>
      </c>
    </row>
    <row r="310" spans="1:21" ht="16.5" thickBot="1" x14ac:dyDescent="0.3">
      <c r="A310" s="44"/>
      <c r="B310" s="86"/>
      <c r="C310" s="96" t="s">
        <v>356</v>
      </c>
      <c r="D310" s="87"/>
      <c r="E310" s="88"/>
      <c r="F310" s="104"/>
      <c r="G310" s="109" t="s">
        <v>878</v>
      </c>
      <c r="H310" s="167"/>
      <c r="I310" s="292" t="s">
        <v>878</v>
      </c>
      <c r="J310" s="167"/>
      <c r="K310" s="90"/>
      <c r="L310" s="187"/>
      <c r="M310" s="208"/>
      <c r="N310" s="91"/>
      <c r="O310" s="343"/>
      <c r="P310" s="92"/>
      <c r="Q310" s="93"/>
      <c r="R310" s="93">
        <f t="shared" si="33"/>
        <v>0</v>
      </c>
      <c r="S310" s="94">
        <f t="shared" si="34"/>
        <v>0</v>
      </c>
      <c r="T310" s="233">
        <f t="shared" si="35"/>
        <v>0</v>
      </c>
      <c r="U310" s="234">
        <f t="shared" si="36"/>
        <v>0</v>
      </c>
    </row>
    <row r="311" spans="1:21" x14ac:dyDescent="0.25">
      <c r="A311" s="44"/>
      <c r="B311" s="65">
        <v>1</v>
      </c>
      <c r="C311" s="80"/>
      <c r="D311" s="67" t="s">
        <v>360</v>
      </c>
      <c r="E311" s="68" t="s">
        <v>664</v>
      </c>
      <c r="F311" s="69">
        <v>10</v>
      </c>
      <c r="G311" s="305" t="s">
        <v>1286</v>
      </c>
      <c r="H311" s="140" t="str">
        <f>HYPERLINK(Таблица2[[#This Row],[Столбец1]],"видео")</f>
        <v>видео</v>
      </c>
      <c r="I311" s="301" t="s">
        <v>1066</v>
      </c>
      <c r="J311" s="170" t="str">
        <f t="shared" si="32"/>
        <v>фото</v>
      </c>
      <c r="K311" s="70" t="s">
        <v>359</v>
      </c>
      <c r="L311" s="181">
        <v>16</v>
      </c>
      <c r="M311" s="202">
        <v>0.04</v>
      </c>
      <c r="N311" s="264"/>
      <c r="O311" s="340"/>
      <c r="P311" s="71">
        <v>1195.7</v>
      </c>
      <c r="Q311" s="120">
        <f>'Бытовая пиротехника MAXSEM'!$P311*(1-процент)</f>
        <v>1195.7</v>
      </c>
      <c r="R311" s="120">
        <f t="shared" si="33"/>
        <v>11957</v>
      </c>
      <c r="S311" s="174">
        <f t="shared" si="34"/>
        <v>0</v>
      </c>
      <c r="T311" s="157">
        <f t="shared" si="35"/>
        <v>0</v>
      </c>
      <c r="U311" s="158">
        <f t="shared" si="36"/>
        <v>0</v>
      </c>
    </row>
    <row r="312" spans="1:21" ht="16.5" thickBot="1" x14ac:dyDescent="0.3">
      <c r="A312" s="44"/>
      <c r="B312" s="73">
        <v>2</v>
      </c>
      <c r="C312" s="115"/>
      <c r="D312" s="75" t="s">
        <v>361</v>
      </c>
      <c r="E312" s="76" t="s">
        <v>664</v>
      </c>
      <c r="F312" s="77">
        <v>10</v>
      </c>
      <c r="G312" s="307" t="s">
        <v>1258</v>
      </c>
      <c r="H312" s="143" t="str">
        <f>HYPERLINK(Таблица2[[#This Row],[Столбец1]],"видео")</f>
        <v>видео</v>
      </c>
      <c r="I312" s="302" t="s">
        <v>1067</v>
      </c>
      <c r="J312" s="171" t="str">
        <f t="shared" si="32"/>
        <v>фото</v>
      </c>
      <c r="K312" s="78" t="s">
        <v>359</v>
      </c>
      <c r="L312" s="186">
        <v>16</v>
      </c>
      <c r="M312" s="207">
        <v>0.04</v>
      </c>
      <c r="N312" s="266"/>
      <c r="O312" s="342"/>
      <c r="P312" s="79">
        <v>1195.7</v>
      </c>
      <c r="Q312" s="113">
        <f>'Бытовая пиротехника MAXSEM'!$P312*(1-процент)</f>
        <v>1195.7</v>
      </c>
      <c r="R312" s="113">
        <f t="shared" si="33"/>
        <v>11957</v>
      </c>
      <c r="S312" s="175">
        <f t="shared" si="34"/>
        <v>0</v>
      </c>
      <c r="T312" s="159">
        <f t="shared" si="35"/>
        <v>0</v>
      </c>
      <c r="U312" s="160">
        <f t="shared" si="36"/>
        <v>0</v>
      </c>
    </row>
    <row r="313" spans="1:21" ht="16.5" thickBot="1" x14ac:dyDescent="0.3">
      <c r="A313" s="44"/>
      <c r="B313" s="86"/>
      <c r="C313" s="96" t="s">
        <v>572</v>
      </c>
      <c r="D313" s="87"/>
      <c r="E313" s="88"/>
      <c r="F313" s="89"/>
      <c r="G313" s="277" t="s">
        <v>878</v>
      </c>
      <c r="H313" s="167"/>
      <c r="I313" s="292" t="s">
        <v>878</v>
      </c>
      <c r="J313" s="167"/>
      <c r="K313" s="90"/>
      <c r="L313" s="187"/>
      <c r="M313" s="208"/>
      <c r="N313" s="91"/>
      <c r="O313" s="343"/>
      <c r="P313" s="92"/>
      <c r="Q313" s="93"/>
      <c r="R313" s="93">
        <f t="shared" si="33"/>
        <v>0</v>
      </c>
      <c r="S313" s="94">
        <f t="shared" si="34"/>
        <v>0</v>
      </c>
      <c r="T313" s="233">
        <f t="shared" si="35"/>
        <v>0</v>
      </c>
      <c r="U313" s="234">
        <f t="shared" si="36"/>
        <v>0</v>
      </c>
    </row>
    <row r="314" spans="1:21" x14ac:dyDescent="0.25">
      <c r="A314" s="44"/>
      <c r="B314" s="65">
        <v>1</v>
      </c>
      <c r="C314" s="250"/>
      <c r="D314" s="67" t="s">
        <v>573</v>
      </c>
      <c r="E314" s="68" t="s">
        <v>635</v>
      </c>
      <c r="F314" s="69">
        <v>8</v>
      </c>
      <c r="G314" s="275" t="s">
        <v>1407</v>
      </c>
      <c r="H314" s="140" t="str">
        <f>HYPERLINK(Таблица2[[#This Row],[Столбец1]],"видео")</f>
        <v>видео</v>
      </c>
      <c r="I314" s="299" t="s">
        <v>1068</v>
      </c>
      <c r="J314" s="145" t="str">
        <f t="shared" si="32"/>
        <v>фото</v>
      </c>
      <c r="K314" s="70" t="s">
        <v>301</v>
      </c>
      <c r="L314" s="181">
        <v>15</v>
      </c>
      <c r="M314" s="202">
        <v>3.4799999999999998E-2</v>
      </c>
      <c r="N314" s="264"/>
      <c r="O314" s="340">
        <v>13</v>
      </c>
      <c r="P314" s="148">
        <v>1332.1</v>
      </c>
      <c r="Q314" s="120">
        <f>'Бытовая пиротехника MAXSEM'!$P314*(1-процент)</f>
        <v>1332.1</v>
      </c>
      <c r="R314" s="120">
        <f t="shared" si="33"/>
        <v>10656.8</v>
      </c>
      <c r="S314" s="150">
        <f t="shared" si="34"/>
        <v>0</v>
      </c>
      <c r="T314" s="157">
        <f t="shared" si="35"/>
        <v>0</v>
      </c>
      <c r="U314" s="158">
        <f t="shared" si="36"/>
        <v>0</v>
      </c>
    </row>
    <row r="315" spans="1:21" x14ac:dyDescent="0.25">
      <c r="A315" s="44"/>
      <c r="B315" s="72">
        <v>2</v>
      </c>
      <c r="C315" s="241"/>
      <c r="D315" s="4" t="s">
        <v>574</v>
      </c>
      <c r="E315" s="5" t="s">
        <v>635</v>
      </c>
      <c r="F315" s="14">
        <v>8</v>
      </c>
      <c r="G315" s="34" t="s">
        <v>1408</v>
      </c>
      <c r="H315" s="142" t="str">
        <f>HYPERLINK(Таблица2[[#This Row],[Столбец1]],"видео")</f>
        <v>видео</v>
      </c>
      <c r="I315" s="290" t="s">
        <v>1069</v>
      </c>
      <c r="J315" s="141" t="str">
        <f t="shared" si="32"/>
        <v>фото</v>
      </c>
      <c r="K315" s="15" t="s">
        <v>301</v>
      </c>
      <c r="L315" s="183">
        <v>15</v>
      </c>
      <c r="M315" s="204">
        <v>3.4799999999999998E-2</v>
      </c>
      <c r="N315" s="265"/>
      <c r="O315" s="341">
        <v>17</v>
      </c>
      <c r="P315" s="146">
        <v>1332.1</v>
      </c>
      <c r="Q315" s="49">
        <f>'Бытовая пиротехника MAXSEM'!$P315*(1-процент)</f>
        <v>1332.1</v>
      </c>
      <c r="R315" s="49">
        <f t="shared" si="33"/>
        <v>10656.8</v>
      </c>
      <c r="S315" s="151">
        <f t="shared" si="34"/>
        <v>0</v>
      </c>
      <c r="T315" s="155">
        <f t="shared" si="35"/>
        <v>0</v>
      </c>
      <c r="U315" s="161">
        <f t="shared" si="36"/>
        <v>0</v>
      </c>
    </row>
    <row r="316" spans="1:21" x14ac:dyDescent="0.25">
      <c r="A316" s="44"/>
      <c r="B316" s="72">
        <v>3</v>
      </c>
      <c r="C316" s="241"/>
      <c r="D316" s="4" t="s">
        <v>575</v>
      </c>
      <c r="E316" s="5" t="s">
        <v>634</v>
      </c>
      <c r="F316" s="14">
        <v>8</v>
      </c>
      <c r="G316" s="34" t="s">
        <v>1409</v>
      </c>
      <c r="H316" s="142" t="str">
        <f>HYPERLINK(Таблица2[[#This Row],[Столбец1]],"видео")</f>
        <v>видео</v>
      </c>
      <c r="I316" s="290" t="s">
        <v>1070</v>
      </c>
      <c r="J316" s="141" t="str">
        <f t="shared" si="32"/>
        <v>фото</v>
      </c>
      <c r="K316" s="15" t="s">
        <v>301</v>
      </c>
      <c r="L316" s="183">
        <v>16</v>
      </c>
      <c r="M316" s="204">
        <v>4.3900000000000008E-2</v>
      </c>
      <c r="N316" s="265"/>
      <c r="O316" s="341">
        <v>13</v>
      </c>
      <c r="P316" s="146">
        <v>1436.6</v>
      </c>
      <c r="Q316" s="49">
        <f>'Бытовая пиротехника MAXSEM'!$P316*(1-процент)</f>
        <v>1436.6</v>
      </c>
      <c r="R316" s="49">
        <f t="shared" si="33"/>
        <v>11492.8</v>
      </c>
      <c r="S316" s="151">
        <f t="shared" si="34"/>
        <v>0</v>
      </c>
      <c r="T316" s="155">
        <f t="shared" si="35"/>
        <v>0</v>
      </c>
      <c r="U316" s="161">
        <f t="shared" si="36"/>
        <v>0</v>
      </c>
    </row>
    <row r="317" spans="1:21" ht="16.5" thickBot="1" x14ac:dyDescent="0.3">
      <c r="A317" s="44"/>
      <c r="B317" s="73">
        <v>4</v>
      </c>
      <c r="C317" s="251"/>
      <c r="D317" s="75" t="s">
        <v>576</v>
      </c>
      <c r="E317" s="76" t="s">
        <v>634</v>
      </c>
      <c r="F317" s="77">
        <v>8</v>
      </c>
      <c r="G317" s="123" t="s">
        <v>1410</v>
      </c>
      <c r="H317" s="143" t="str">
        <f>HYPERLINK(Таблица2[[#This Row],[Столбец1]],"видео")</f>
        <v>видео</v>
      </c>
      <c r="I317" s="296" t="s">
        <v>1071</v>
      </c>
      <c r="J317" s="144" t="str">
        <f t="shared" si="32"/>
        <v>фото</v>
      </c>
      <c r="K317" s="78" t="s">
        <v>301</v>
      </c>
      <c r="L317" s="186">
        <v>17</v>
      </c>
      <c r="M317" s="207">
        <v>4.3900000000000002E-2</v>
      </c>
      <c r="N317" s="266"/>
      <c r="O317" s="342">
        <v>14</v>
      </c>
      <c r="P317" s="147">
        <v>1436.6</v>
      </c>
      <c r="Q317" s="113">
        <f>'Бытовая пиротехника MAXSEM'!$P317*(1-процент)</f>
        <v>1436.6</v>
      </c>
      <c r="R317" s="113">
        <f t="shared" si="33"/>
        <v>11492.8</v>
      </c>
      <c r="S317" s="152">
        <f t="shared" si="34"/>
        <v>0</v>
      </c>
      <c r="T317" s="159">
        <f t="shared" si="35"/>
        <v>0</v>
      </c>
      <c r="U317" s="160">
        <f t="shared" si="36"/>
        <v>0</v>
      </c>
    </row>
    <row r="318" spans="1:21" ht="16.5" thickBot="1" x14ac:dyDescent="0.3">
      <c r="A318" s="44"/>
      <c r="B318" s="86"/>
      <c r="C318" s="96" t="s">
        <v>362</v>
      </c>
      <c r="D318" s="87"/>
      <c r="E318" s="88"/>
      <c r="F318" s="89"/>
      <c r="G318" s="277" t="s">
        <v>878</v>
      </c>
      <c r="H318" s="167"/>
      <c r="I318" s="292" t="s">
        <v>878</v>
      </c>
      <c r="J318" s="167"/>
      <c r="K318" s="90"/>
      <c r="L318" s="187"/>
      <c r="M318" s="208"/>
      <c r="N318" s="91"/>
      <c r="O318" s="343"/>
      <c r="P318" s="92"/>
      <c r="Q318" s="93"/>
      <c r="R318" s="93">
        <f t="shared" si="33"/>
        <v>0</v>
      </c>
      <c r="S318" s="196">
        <f t="shared" si="34"/>
        <v>0</v>
      </c>
      <c r="T318" s="40"/>
      <c r="U318" s="40"/>
    </row>
    <row r="319" spans="1:21" x14ac:dyDescent="0.25">
      <c r="A319" s="44"/>
      <c r="B319" s="65">
        <v>1</v>
      </c>
      <c r="C319" s="121"/>
      <c r="D319" s="67" t="s">
        <v>363</v>
      </c>
      <c r="E319" s="68" t="s">
        <v>665</v>
      </c>
      <c r="F319" s="69">
        <v>8</v>
      </c>
      <c r="G319" s="305" t="s">
        <v>1472</v>
      </c>
      <c r="H319" s="140" t="str">
        <f>HYPERLINK(Таблица2[[#This Row],[Столбец1]],"видео")</f>
        <v>видео</v>
      </c>
      <c r="I319" s="286" t="s">
        <v>1072</v>
      </c>
      <c r="J319" s="140" t="str">
        <f t="shared" si="32"/>
        <v>фото</v>
      </c>
      <c r="K319" s="70" t="s">
        <v>301</v>
      </c>
      <c r="L319" s="181">
        <v>22</v>
      </c>
      <c r="M319" s="202">
        <v>6.8000000000000005E-2</v>
      </c>
      <c r="N319" s="264"/>
      <c r="O319" s="340">
        <v>3</v>
      </c>
      <c r="P319" s="71">
        <v>1753.4</v>
      </c>
      <c r="Q319" s="120">
        <f>'Бытовая пиротехника MAXSEM'!$P319*(1-процент)</f>
        <v>1753.4</v>
      </c>
      <c r="R319" s="120">
        <f t="shared" si="33"/>
        <v>14027.2</v>
      </c>
      <c r="S319" s="174">
        <f t="shared" si="34"/>
        <v>0</v>
      </c>
      <c r="T319" s="157">
        <f t="shared" ref="T319:T336" si="37">N319*L319</f>
        <v>0</v>
      </c>
      <c r="U319" s="158">
        <f t="shared" ref="U319:U336" si="38">N319*M319</f>
        <v>0</v>
      </c>
    </row>
    <row r="320" spans="1:21" x14ac:dyDescent="0.25">
      <c r="A320" s="44"/>
      <c r="B320" s="72">
        <v>2</v>
      </c>
      <c r="C320" s="30"/>
      <c r="D320" s="4" t="s">
        <v>364</v>
      </c>
      <c r="E320" s="5" t="s">
        <v>365</v>
      </c>
      <c r="F320" s="14">
        <v>8</v>
      </c>
      <c r="G320" s="306" t="s">
        <v>1456</v>
      </c>
      <c r="H320" s="142" t="str">
        <f>HYPERLINK(Таблица2[[#This Row],[Столбец1]],"видео")</f>
        <v>видео</v>
      </c>
      <c r="I320" s="300" t="s">
        <v>1073</v>
      </c>
      <c r="J320" s="169" t="str">
        <f t="shared" si="32"/>
        <v>фото</v>
      </c>
      <c r="K320" s="15" t="s">
        <v>301</v>
      </c>
      <c r="L320" s="183">
        <v>21.17</v>
      </c>
      <c r="M320" s="204">
        <v>6.8000000000000005E-2</v>
      </c>
      <c r="N320" s="265"/>
      <c r="O320" s="341">
        <v>8</v>
      </c>
      <c r="P320" s="12">
        <v>1753.4</v>
      </c>
      <c r="Q320" s="49">
        <f>'Бытовая пиротехника MAXSEM'!$P320*(1-процент)</f>
        <v>1753.4</v>
      </c>
      <c r="R320" s="49">
        <f t="shared" si="33"/>
        <v>14027.2</v>
      </c>
      <c r="S320" s="173">
        <f t="shared" si="34"/>
        <v>0</v>
      </c>
      <c r="T320" s="155">
        <f t="shared" si="37"/>
        <v>0</v>
      </c>
      <c r="U320" s="161">
        <f t="shared" si="38"/>
        <v>0</v>
      </c>
    </row>
    <row r="321" spans="1:21" x14ac:dyDescent="0.25">
      <c r="A321" s="44"/>
      <c r="B321" s="72">
        <v>3</v>
      </c>
      <c r="C321" s="30"/>
      <c r="D321" s="4" t="s">
        <v>367</v>
      </c>
      <c r="E321" s="5" t="s">
        <v>368</v>
      </c>
      <c r="F321" s="14">
        <v>8</v>
      </c>
      <c r="G321" s="306" t="s">
        <v>1345</v>
      </c>
      <c r="H321" s="142" t="str">
        <f>HYPERLINK(Таблица2[[#This Row],[Столбец1]],"видео")</f>
        <v>видео</v>
      </c>
      <c r="I321" s="300" t="s">
        <v>1074</v>
      </c>
      <c r="J321" s="169" t="str">
        <f t="shared" si="32"/>
        <v>фото</v>
      </c>
      <c r="K321" s="15" t="s">
        <v>301</v>
      </c>
      <c r="L321" s="183">
        <v>20</v>
      </c>
      <c r="M321" s="204">
        <v>6.8000000000000005E-2</v>
      </c>
      <c r="N321" s="265"/>
      <c r="O321" s="341"/>
      <c r="P321" s="12">
        <v>1753.4</v>
      </c>
      <c r="Q321" s="49">
        <f>'Бытовая пиротехника MAXSEM'!$P321*(1-процент)</f>
        <v>1753.4</v>
      </c>
      <c r="R321" s="49">
        <f t="shared" si="33"/>
        <v>14027.2</v>
      </c>
      <c r="S321" s="173">
        <f t="shared" si="34"/>
        <v>0</v>
      </c>
      <c r="T321" s="155">
        <f t="shared" si="37"/>
        <v>0</v>
      </c>
      <c r="U321" s="161">
        <f t="shared" si="38"/>
        <v>0</v>
      </c>
    </row>
    <row r="322" spans="1:21" x14ac:dyDescent="0.25">
      <c r="A322" s="44"/>
      <c r="B322" s="72">
        <v>4</v>
      </c>
      <c r="C322" s="13"/>
      <c r="D322" s="4" t="s">
        <v>370</v>
      </c>
      <c r="E322" s="5" t="s">
        <v>365</v>
      </c>
      <c r="F322" s="14">
        <v>8</v>
      </c>
      <c r="G322" s="306" t="s">
        <v>1476</v>
      </c>
      <c r="H322" s="142" t="str">
        <f>HYPERLINK(Таблица2[[#This Row],[Столбец1]],"видео")</f>
        <v>видео</v>
      </c>
      <c r="I322" s="300" t="s">
        <v>1075</v>
      </c>
      <c r="J322" s="169" t="str">
        <f t="shared" si="32"/>
        <v>фото</v>
      </c>
      <c r="K322" s="15" t="s">
        <v>301</v>
      </c>
      <c r="L322" s="183">
        <v>19</v>
      </c>
      <c r="M322" s="204">
        <v>6.8000000000000005E-2</v>
      </c>
      <c r="N322" s="265"/>
      <c r="O322" s="341">
        <v>2</v>
      </c>
      <c r="P322" s="12">
        <v>1753.4</v>
      </c>
      <c r="Q322" s="49">
        <f>'Бытовая пиротехника MAXSEM'!$P322*(1-процент)</f>
        <v>1753.4</v>
      </c>
      <c r="R322" s="49">
        <f t="shared" si="33"/>
        <v>14027.2</v>
      </c>
      <c r="S322" s="173">
        <f t="shared" si="34"/>
        <v>0</v>
      </c>
      <c r="T322" s="155">
        <f t="shared" si="37"/>
        <v>0</v>
      </c>
      <c r="U322" s="161">
        <f t="shared" si="38"/>
        <v>0</v>
      </c>
    </row>
    <row r="323" spans="1:21" x14ac:dyDescent="0.25">
      <c r="A323" s="44"/>
      <c r="B323" s="72">
        <v>5</v>
      </c>
      <c r="C323" s="30"/>
      <c r="D323" s="4" t="s">
        <v>371</v>
      </c>
      <c r="E323" s="5" t="s">
        <v>365</v>
      </c>
      <c r="F323" s="14">
        <v>8</v>
      </c>
      <c r="G323" s="306" t="s">
        <v>1474</v>
      </c>
      <c r="H323" s="142" t="str">
        <f>HYPERLINK(Таблица2[[#This Row],[Столбец1]],"видео")</f>
        <v>видео</v>
      </c>
      <c r="I323" s="300" t="s">
        <v>1076</v>
      </c>
      <c r="J323" s="169" t="str">
        <f t="shared" si="32"/>
        <v>фото</v>
      </c>
      <c r="K323" s="15" t="s">
        <v>301</v>
      </c>
      <c r="L323" s="183">
        <v>21</v>
      </c>
      <c r="M323" s="204">
        <v>6.8000000000000005E-2</v>
      </c>
      <c r="N323" s="265"/>
      <c r="O323" s="341">
        <v>9</v>
      </c>
      <c r="P323" s="12">
        <v>1753.4</v>
      </c>
      <c r="Q323" s="49">
        <f>'Бытовая пиротехника MAXSEM'!$P323*(1-процент)</f>
        <v>1753.4</v>
      </c>
      <c r="R323" s="49">
        <f t="shared" si="33"/>
        <v>14027.2</v>
      </c>
      <c r="S323" s="173">
        <f t="shared" si="34"/>
        <v>0</v>
      </c>
      <c r="T323" s="155">
        <f t="shared" si="37"/>
        <v>0</v>
      </c>
      <c r="U323" s="161">
        <f t="shared" si="38"/>
        <v>0</v>
      </c>
    </row>
    <row r="324" spans="1:21" x14ac:dyDescent="0.25">
      <c r="A324" s="44"/>
      <c r="B324" s="72">
        <v>6</v>
      </c>
      <c r="C324" s="30"/>
      <c r="D324" s="4" t="s">
        <v>372</v>
      </c>
      <c r="E324" s="5" t="s">
        <v>365</v>
      </c>
      <c r="F324" s="14">
        <v>8</v>
      </c>
      <c r="G324" s="306" t="s">
        <v>1473</v>
      </c>
      <c r="H324" s="142" t="str">
        <f>HYPERLINK(Таблица2[[#This Row],[Столбец1]],"видео")</f>
        <v>видео</v>
      </c>
      <c r="I324" s="300" t="s">
        <v>1077</v>
      </c>
      <c r="J324" s="169" t="str">
        <f t="shared" si="32"/>
        <v>фото</v>
      </c>
      <c r="K324" s="15" t="s">
        <v>301</v>
      </c>
      <c r="L324" s="183">
        <v>21</v>
      </c>
      <c r="M324" s="204">
        <v>6.8000000000000005E-2</v>
      </c>
      <c r="N324" s="265"/>
      <c r="O324" s="341">
        <v>1</v>
      </c>
      <c r="P324" s="12">
        <v>1818.3</v>
      </c>
      <c r="Q324" s="49">
        <f>'Бытовая пиротехника MAXSEM'!$P324*(1-процент)</f>
        <v>1818.3</v>
      </c>
      <c r="R324" s="49">
        <f t="shared" si="33"/>
        <v>14546.4</v>
      </c>
      <c r="S324" s="173">
        <f t="shared" si="34"/>
        <v>0</v>
      </c>
      <c r="T324" s="155">
        <f t="shared" si="37"/>
        <v>0</v>
      </c>
      <c r="U324" s="161">
        <f t="shared" si="38"/>
        <v>0</v>
      </c>
    </row>
    <row r="325" spans="1:21" x14ac:dyDescent="0.25">
      <c r="A325" s="44"/>
      <c r="B325" s="72">
        <v>7</v>
      </c>
      <c r="C325" s="30"/>
      <c r="D325" s="4" t="s">
        <v>373</v>
      </c>
      <c r="E325" s="5" t="s">
        <v>668</v>
      </c>
      <c r="F325" s="14">
        <v>8</v>
      </c>
      <c r="G325" s="306" t="s">
        <v>1471</v>
      </c>
      <c r="H325" s="142" t="str">
        <f>HYPERLINK(Таблица2[[#This Row],[Столбец1]],"видео")</f>
        <v>видео</v>
      </c>
      <c r="I325" s="300" t="s">
        <v>1078</v>
      </c>
      <c r="J325" s="169" t="str">
        <f t="shared" si="32"/>
        <v>фото</v>
      </c>
      <c r="K325" s="15" t="s">
        <v>301</v>
      </c>
      <c r="L325" s="183">
        <v>20</v>
      </c>
      <c r="M325" s="204">
        <v>5.5E-2</v>
      </c>
      <c r="N325" s="265"/>
      <c r="O325" s="341"/>
      <c r="P325" s="12">
        <v>1648.9</v>
      </c>
      <c r="Q325" s="49">
        <f>'Бытовая пиротехника MAXSEM'!$P325*(1-процент)</f>
        <v>1648.9</v>
      </c>
      <c r="R325" s="49">
        <f t="shared" si="33"/>
        <v>13191.2</v>
      </c>
      <c r="S325" s="173">
        <f t="shared" si="34"/>
        <v>0</v>
      </c>
      <c r="T325" s="155">
        <f t="shared" si="37"/>
        <v>0</v>
      </c>
      <c r="U325" s="161">
        <f t="shared" si="38"/>
        <v>0</v>
      </c>
    </row>
    <row r="326" spans="1:21" x14ac:dyDescent="0.25">
      <c r="A326" s="44"/>
      <c r="B326" s="72">
        <v>8</v>
      </c>
      <c r="C326" s="30"/>
      <c r="D326" s="4" t="s">
        <v>374</v>
      </c>
      <c r="E326" s="5" t="s">
        <v>375</v>
      </c>
      <c r="F326" s="14">
        <v>8</v>
      </c>
      <c r="G326" s="306" t="s">
        <v>1469</v>
      </c>
      <c r="H326" s="142" t="str">
        <f>HYPERLINK(Таблица2[[#This Row],[Столбец1]],"видео")</f>
        <v>видео</v>
      </c>
      <c r="I326" s="300" t="s">
        <v>1079</v>
      </c>
      <c r="J326" s="169" t="str">
        <f t="shared" ref="J326:J389" si="39">HYPERLINK(I326,"фото")</f>
        <v>фото</v>
      </c>
      <c r="K326" s="15" t="s">
        <v>301</v>
      </c>
      <c r="L326" s="183">
        <v>18</v>
      </c>
      <c r="M326" s="204">
        <v>5.5E-2</v>
      </c>
      <c r="N326" s="265"/>
      <c r="O326" s="341">
        <v>9</v>
      </c>
      <c r="P326" s="12">
        <v>1595</v>
      </c>
      <c r="Q326" s="49">
        <f>'Бытовая пиротехника MAXSEM'!$P326*(1-процент)</f>
        <v>1595</v>
      </c>
      <c r="R326" s="49">
        <f t="shared" si="33"/>
        <v>12760</v>
      </c>
      <c r="S326" s="173">
        <f t="shared" si="34"/>
        <v>0</v>
      </c>
      <c r="T326" s="155">
        <f t="shared" si="37"/>
        <v>0</v>
      </c>
      <c r="U326" s="161">
        <f t="shared" si="38"/>
        <v>0</v>
      </c>
    </row>
    <row r="327" spans="1:21" x14ac:dyDescent="0.25">
      <c r="A327" s="44"/>
      <c r="B327" s="72">
        <v>9</v>
      </c>
      <c r="C327" s="30"/>
      <c r="D327" s="4" t="s">
        <v>376</v>
      </c>
      <c r="E327" s="5" t="s">
        <v>375</v>
      </c>
      <c r="F327" s="14">
        <v>8</v>
      </c>
      <c r="G327" s="306" t="s">
        <v>1468</v>
      </c>
      <c r="H327" s="142" t="str">
        <f>HYPERLINK(Таблица2[[#This Row],[Столбец1]],"видео")</f>
        <v>видео</v>
      </c>
      <c r="I327" s="300" t="s">
        <v>1080</v>
      </c>
      <c r="J327" s="169" t="str">
        <f t="shared" si="39"/>
        <v>фото</v>
      </c>
      <c r="K327" s="15" t="s">
        <v>301</v>
      </c>
      <c r="L327" s="183">
        <v>19</v>
      </c>
      <c r="M327" s="204">
        <v>5.5E-2</v>
      </c>
      <c r="N327" s="265"/>
      <c r="O327" s="341">
        <v>4</v>
      </c>
      <c r="P327" s="12">
        <v>1595</v>
      </c>
      <c r="Q327" s="49">
        <f>'Бытовая пиротехника MAXSEM'!$P327*(1-процент)</f>
        <v>1595</v>
      </c>
      <c r="R327" s="49">
        <f t="shared" ref="R327:R390" si="40">Q327*F327</f>
        <v>12760</v>
      </c>
      <c r="S327" s="173">
        <f t="shared" ref="S327:S390" si="41">R327*N327</f>
        <v>0</v>
      </c>
      <c r="T327" s="155">
        <f t="shared" si="37"/>
        <v>0</v>
      </c>
      <c r="U327" s="161">
        <f t="shared" si="38"/>
        <v>0</v>
      </c>
    </row>
    <row r="328" spans="1:21" x14ac:dyDescent="0.25">
      <c r="A328" s="44"/>
      <c r="B328" s="72">
        <v>10</v>
      </c>
      <c r="C328" s="13"/>
      <c r="D328" s="4" t="s">
        <v>377</v>
      </c>
      <c r="E328" s="5" t="s">
        <v>669</v>
      </c>
      <c r="F328" s="14">
        <v>8</v>
      </c>
      <c r="G328" s="306" t="s">
        <v>1275</v>
      </c>
      <c r="H328" s="142" t="str">
        <f>HYPERLINK(Таблица2[[#This Row],[Столбец1]],"видео")</f>
        <v>видео</v>
      </c>
      <c r="I328" s="300" t="s">
        <v>1081</v>
      </c>
      <c r="J328" s="169" t="str">
        <f t="shared" si="39"/>
        <v>фото</v>
      </c>
      <c r="K328" s="15" t="s">
        <v>301</v>
      </c>
      <c r="L328" s="183">
        <v>20</v>
      </c>
      <c r="M328" s="204">
        <v>6.8000000000000005E-2</v>
      </c>
      <c r="N328" s="265"/>
      <c r="O328" s="341">
        <v>2</v>
      </c>
      <c r="P328" s="12">
        <v>1758.9</v>
      </c>
      <c r="Q328" s="49">
        <f>'Бытовая пиротехника MAXSEM'!$P328*(1-процент)</f>
        <v>1758.9</v>
      </c>
      <c r="R328" s="49">
        <f t="shared" si="40"/>
        <v>14071.2</v>
      </c>
      <c r="S328" s="173">
        <f t="shared" si="41"/>
        <v>0</v>
      </c>
      <c r="T328" s="155">
        <f t="shared" si="37"/>
        <v>0</v>
      </c>
      <c r="U328" s="161">
        <f t="shared" si="38"/>
        <v>0</v>
      </c>
    </row>
    <row r="329" spans="1:21" x14ac:dyDescent="0.25">
      <c r="A329" s="44"/>
      <c r="B329" s="116"/>
      <c r="C329" s="97"/>
      <c r="D329" s="87"/>
      <c r="E329" s="88"/>
      <c r="F329" s="89"/>
      <c r="G329" s="277" t="s">
        <v>878</v>
      </c>
      <c r="H329" s="167"/>
      <c r="I329" s="292" t="s">
        <v>878</v>
      </c>
      <c r="J329" s="167"/>
      <c r="K329" s="90"/>
      <c r="L329" s="187"/>
      <c r="M329" s="208"/>
      <c r="N329" s="91"/>
      <c r="O329" s="343"/>
      <c r="P329" s="92"/>
      <c r="Q329" s="93"/>
      <c r="R329" s="93">
        <f t="shared" si="40"/>
        <v>0</v>
      </c>
      <c r="S329" s="94">
        <f t="shared" si="41"/>
        <v>0</v>
      </c>
      <c r="T329" s="233">
        <f t="shared" si="37"/>
        <v>0</v>
      </c>
      <c r="U329" s="252">
        <f t="shared" si="38"/>
        <v>0</v>
      </c>
    </row>
    <row r="330" spans="1:21" ht="16.5" thickBot="1" x14ac:dyDescent="0.3">
      <c r="A330" s="44"/>
      <c r="B330" s="73">
        <v>1</v>
      </c>
      <c r="C330" s="111"/>
      <c r="D330" s="75" t="s">
        <v>378</v>
      </c>
      <c r="E330" s="76" t="s">
        <v>379</v>
      </c>
      <c r="F330" s="77">
        <v>8</v>
      </c>
      <c r="G330" s="307" t="s">
        <v>1347</v>
      </c>
      <c r="H330" s="143" t="str">
        <f>HYPERLINK(Таблица2[[#This Row],[Столбец1]],"видео")</f>
        <v>видео</v>
      </c>
      <c r="I330" s="302" t="s">
        <v>1082</v>
      </c>
      <c r="J330" s="171" t="str">
        <f t="shared" si="39"/>
        <v>фото</v>
      </c>
      <c r="K330" s="78" t="s">
        <v>301</v>
      </c>
      <c r="L330" s="186">
        <v>21</v>
      </c>
      <c r="M330" s="207">
        <v>0.06</v>
      </c>
      <c r="N330" s="266"/>
      <c r="O330" s="342">
        <v>27</v>
      </c>
      <c r="P330" s="79">
        <v>1839.2</v>
      </c>
      <c r="Q330" s="113">
        <f>'Бытовая пиротехника MAXSEM'!$P330*(1-процент)</f>
        <v>1839.2</v>
      </c>
      <c r="R330" s="113">
        <f t="shared" si="40"/>
        <v>14713.6</v>
      </c>
      <c r="S330" s="175">
        <f t="shared" si="41"/>
        <v>0</v>
      </c>
      <c r="T330" s="159">
        <f t="shared" si="37"/>
        <v>0</v>
      </c>
      <c r="U330" s="160">
        <f t="shared" si="38"/>
        <v>0</v>
      </c>
    </row>
    <row r="331" spans="1:21" ht="16.5" thickBot="1" x14ac:dyDescent="0.3">
      <c r="A331" s="44"/>
      <c r="B331" s="86"/>
      <c r="C331" s="96" t="s">
        <v>380</v>
      </c>
      <c r="D331" s="87"/>
      <c r="E331" s="88"/>
      <c r="F331" s="89"/>
      <c r="G331" s="277" t="s">
        <v>878</v>
      </c>
      <c r="H331" s="167"/>
      <c r="I331" s="292" t="s">
        <v>878</v>
      </c>
      <c r="J331" s="167"/>
      <c r="K331" s="90"/>
      <c r="L331" s="187"/>
      <c r="M331" s="208"/>
      <c r="N331" s="91"/>
      <c r="O331" s="343"/>
      <c r="P331" s="92"/>
      <c r="Q331" s="93"/>
      <c r="R331" s="93">
        <f t="shared" si="40"/>
        <v>0</v>
      </c>
      <c r="S331" s="94">
        <f t="shared" si="41"/>
        <v>0</v>
      </c>
      <c r="T331" s="233">
        <f t="shared" si="37"/>
        <v>0</v>
      </c>
      <c r="U331" s="234">
        <f t="shared" si="38"/>
        <v>0</v>
      </c>
    </row>
    <row r="332" spans="1:21" x14ac:dyDescent="0.25">
      <c r="A332" s="44"/>
      <c r="B332" s="65">
        <v>1</v>
      </c>
      <c r="C332" s="121"/>
      <c r="D332" s="67" t="s">
        <v>381</v>
      </c>
      <c r="E332" s="68" t="s">
        <v>382</v>
      </c>
      <c r="F332" s="69">
        <v>4</v>
      </c>
      <c r="G332" s="305" t="s">
        <v>1309</v>
      </c>
      <c r="H332" s="140" t="str">
        <f>HYPERLINK(Таблица2[[#This Row],[Столбец1]],"видео")</f>
        <v>видео</v>
      </c>
      <c r="I332" s="301" t="s">
        <v>1083</v>
      </c>
      <c r="J332" s="170" t="str">
        <f t="shared" si="39"/>
        <v>фото</v>
      </c>
      <c r="K332" s="70" t="s">
        <v>304</v>
      </c>
      <c r="L332" s="181">
        <v>14</v>
      </c>
      <c r="M332" s="202">
        <v>0.04</v>
      </c>
      <c r="N332" s="264"/>
      <c r="O332" s="340">
        <v>1</v>
      </c>
      <c r="P332" s="71">
        <v>2261.6</v>
      </c>
      <c r="Q332" s="120">
        <f>'Бытовая пиротехника MAXSEM'!$P332*(1-процент)</f>
        <v>2261.6</v>
      </c>
      <c r="R332" s="120">
        <f t="shared" si="40"/>
        <v>9046.4</v>
      </c>
      <c r="S332" s="174">
        <f t="shared" si="41"/>
        <v>0</v>
      </c>
      <c r="T332" s="157">
        <f t="shared" si="37"/>
        <v>0</v>
      </c>
      <c r="U332" s="158">
        <f t="shared" si="38"/>
        <v>0</v>
      </c>
    </row>
    <row r="333" spans="1:21" x14ac:dyDescent="0.25">
      <c r="A333" s="44"/>
      <c r="B333" s="72">
        <v>2</v>
      </c>
      <c r="C333" s="32"/>
      <c r="D333" s="4" t="s">
        <v>835</v>
      </c>
      <c r="E333" s="5" t="s">
        <v>382</v>
      </c>
      <c r="F333" s="14">
        <v>4</v>
      </c>
      <c r="G333" s="306" t="s">
        <v>1308</v>
      </c>
      <c r="H333" s="142" t="str">
        <f>HYPERLINK(Таблица2[[#This Row],[Столбец1]],"видео")</f>
        <v>видео</v>
      </c>
      <c r="I333" s="300" t="s">
        <v>1084</v>
      </c>
      <c r="J333" s="169" t="str">
        <f t="shared" si="39"/>
        <v>фото</v>
      </c>
      <c r="K333" s="15" t="s">
        <v>304</v>
      </c>
      <c r="L333" s="183">
        <v>14</v>
      </c>
      <c r="M333" s="204">
        <v>0.04</v>
      </c>
      <c r="N333" s="265"/>
      <c r="O333" s="341"/>
      <c r="P333" s="12">
        <v>2261.6</v>
      </c>
      <c r="Q333" s="49">
        <f>'Бытовая пиротехника MAXSEM'!$P333*(1-процент)</f>
        <v>2261.6</v>
      </c>
      <c r="R333" s="49">
        <f t="shared" si="40"/>
        <v>9046.4</v>
      </c>
      <c r="S333" s="173">
        <f t="shared" si="41"/>
        <v>0</v>
      </c>
      <c r="T333" s="155">
        <f t="shared" si="37"/>
        <v>0</v>
      </c>
      <c r="U333" s="161">
        <f t="shared" si="38"/>
        <v>0</v>
      </c>
    </row>
    <row r="334" spans="1:21" x14ac:dyDescent="0.25">
      <c r="A334" s="44"/>
      <c r="B334" s="72">
        <v>3</v>
      </c>
      <c r="C334" s="32"/>
      <c r="D334" s="4" t="s">
        <v>714</v>
      </c>
      <c r="E334" s="5" t="s">
        <v>383</v>
      </c>
      <c r="F334" s="14">
        <v>4</v>
      </c>
      <c r="G334" s="306" t="s">
        <v>1455</v>
      </c>
      <c r="H334" s="142" t="str">
        <f>HYPERLINK(Таблица2[[#This Row],[Столбец1]],"видео")</f>
        <v>видео</v>
      </c>
      <c r="I334" s="300" t="s">
        <v>1085</v>
      </c>
      <c r="J334" s="169" t="str">
        <f t="shared" si="39"/>
        <v>фото</v>
      </c>
      <c r="K334" s="15" t="s">
        <v>304</v>
      </c>
      <c r="L334" s="183">
        <v>14</v>
      </c>
      <c r="M334" s="204">
        <v>0.04</v>
      </c>
      <c r="N334" s="265"/>
      <c r="O334" s="341">
        <v>1</v>
      </c>
      <c r="P334" s="12">
        <v>2261.6</v>
      </c>
      <c r="Q334" s="49">
        <f>'Бытовая пиротехника MAXSEM'!$P334*(1-процент)</f>
        <v>2261.6</v>
      </c>
      <c r="R334" s="49">
        <f t="shared" si="40"/>
        <v>9046.4</v>
      </c>
      <c r="S334" s="173">
        <f t="shared" si="41"/>
        <v>0</v>
      </c>
      <c r="T334" s="155">
        <f t="shared" si="37"/>
        <v>0</v>
      </c>
      <c r="U334" s="161">
        <f t="shared" si="38"/>
        <v>0</v>
      </c>
    </row>
    <row r="335" spans="1:21" x14ac:dyDescent="0.25">
      <c r="A335" s="44"/>
      <c r="B335" s="72">
        <v>4</v>
      </c>
      <c r="C335" s="30"/>
      <c r="D335" s="4" t="s">
        <v>384</v>
      </c>
      <c r="E335" s="5" t="s">
        <v>670</v>
      </c>
      <c r="F335" s="14">
        <v>4</v>
      </c>
      <c r="G335" s="306" t="s">
        <v>1307</v>
      </c>
      <c r="H335" s="142" t="str">
        <f>HYPERLINK(Таблица2[[#This Row],[Столбец1]],"видео")</f>
        <v>видео</v>
      </c>
      <c r="I335" s="300" t="s">
        <v>1086</v>
      </c>
      <c r="J335" s="169" t="str">
        <f t="shared" si="39"/>
        <v>фото</v>
      </c>
      <c r="K335" s="15" t="s">
        <v>304</v>
      </c>
      <c r="L335" s="183">
        <v>14</v>
      </c>
      <c r="M335" s="204">
        <v>0.04</v>
      </c>
      <c r="N335" s="265"/>
      <c r="O335" s="341"/>
      <c r="P335" s="12">
        <v>2261.6</v>
      </c>
      <c r="Q335" s="49">
        <f>'Бытовая пиротехника MAXSEM'!$P335*(1-процент)</f>
        <v>2261.6</v>
      </c>
      <c r="R335" s="49">
        <f t="shared" si="40"/>
        <v>9046.4</v>
      </c>
      <c r="S335" s="173">
        <f t="shared" si="41"/>
        <v>0</v>
      </c>
      <c r="T335" s="155">
        <f t="shared" si="37"/>
        <v>0</v>
      </c>
      <c r="U335" s="161">
        <f t="shared" si="38"/>
        <v>0</v>
      </c>
    </row>
    <row r="336" spans="1:21" ht="16.5" thickBot="1" x14ac:dyDescent="0.3">
      <c r="A336" s="44"/>
      <c r="B336" s="73">
        <v>5</v>
      </c>
      <c r="C336" s="111"/>
      <c r="D336" s="75" t="s">
        <v>385</v>
      </c>
      <c r="E336" s="76" t="s">
        <v>383</v>
      </c>
      <c r="F336" s="77">
        <v>4</v>
      </c>
      <c r="G336" s="307" t="s">
        <v>1330</v>
      </c>
      <c r="H336" s="143" t="str">
        <f>HYPERLINK(Таблица2[[#This Row],[Столбец1]],"видео")</f>
        <v>видео</v>
      </c>
      <c r="I336" s="302" t="s">
        <v>1087</v>
      </c>
      <c r="J336" s="171" t="str">
        <f t="shared" si="39"/>
        <v>фото</v>
      </c>
      <c r="K336" s="78" t="s">
        <v>304</v>
      </c>
      <c r="L336" s="186">
        <v>14</v>
      </c>
      <c r="M336" s="207">
        <v>0.04</v>
      </c>
      <c r="N336" s="266"/>
      <c r="O336" s="342">
        <v>4</v>
      </c>
      <c r="P336" s="79">
        <v>2261.6</v>
      </c>
      <c r="Q336" s="113">
        <f>'Бытовая пиротехника MAXSEM'!$P336*(1-процент)</f>
        <v>2261.6</v>
      </c>
      <c r="R336" s="113">
        <f t="shared" si="40"/>
        <v>9046.4</v>
      </c>
      <c r="S336" s="175">
        <f t="shared" si="41"/>
        <v>0</v>
      </c>
      <c r="T336" s="159">
        <f t="shared" si="37"/>
        <v>0</v>
      </c>
      <c r="U336" s="160">
        <f t="shared" si="38"/>
        <v>0</v>
      </c>
    </row>
    <row r="337" spans="1:21" ht="16.5" thickBot="1" x14ac:dyDescent="0.3">
      <c r="A337" s="44"/>
      <c r="B337" s="86"/>
      <c r="C337" s="96" t="s">
        <v>386</v>
      </c>
      <c r="D337" s="87"/>
      <c r="E337" s="88"/>
      <c r="F337" s="89"/>
      <c r="G337" s="277" t="s">
        <v>878</v>
      </c>
      <c r="H337" s="167"/>
      <c r="I337" s="292" t="s">
        <v>878</v>
      </c>
      <c r="J337" s="167"/>
      <c r="K337" s="90"/>
      <c r="L337" s="187"/>
      <c r="M337" s="208"/>
      <c r="N337" s="91"/>
      <c r="O337" s="343"/>
      <c r="P337" s="92"/>
      <c r="Q337" s="93"/>
      <c r="R337" s="93">
        <f t="shared" si="40"/>
        <v>0</v>
      </c>
      <c r="S337" s="196">
        <f t="shared" si="41"/>
        <v>0</v>
      </c>
      <c r="T337" s="40"/>
      <c r="U337" s="40"/>
    </row>
    <row r="338" spans="1:21" x14ac:dyDescent="0.25">
      <c r="A338" s="44"/>
      <c r="B338" s="65">
        <v>1</v>
      </c>
      <c r="C338" s="121"/>
      <c r="D338" s="67" t="s">
        <v>389</v>
      </c>
      <c r="E338" s="68" t="s">
        <v>390</v>
      </c>
      <c r="F338" s="69">
        <v>4</v>
      </c>
      <c r="G338" s="305" t="s">
        <v>1329</v>
      </c>
      <c r="H338" s="140" t="str">
        <f>HYPERLINK(Таблица2[[#This Row],[Столбец1]],"видео")</f>
        <v>видео</v>
      </c>
      <c r="I338" s="301" t="s">
        <v>1088</v>
      </c>
      <c r="J338" s="170" t="str">
        <f t="shared" si="39"/>
        <v>фото</v>
      </c>
      <c r="K338" s="70" t="s">
        <v>304</v>
      </c>
      <c r="L338" s="181">
        <v>21</v>
      </c>
      <c r="M338" s="202">
        <v>5.5E-2</v>
      </c>
      <c r="N338" s="264"/>
      <c r="O338" s="340">
        <v>10</v>
      </c>
      <c r="P338" s="71">
        <v>3274.7</v>
      </c>
      <c r="Q338" s="120">
        <f>'Бытовая пиротехника MAXSEM'!$P338*(1-процент)</f>
        <v>3274.7</v>
      </c>
      <c r="R338" s="120">
        <f t="shared" si="40"/>
        <v>13098.8</v>
      </c>
      <c r="S338" s="150">
        <f t="shared" si="41"/>
        <v>0</v>
      </c>
      <c r="T338" s="157">
        <f>N338*L338</f>
        <v>0</v>
      </c>
      <c r="U338" s="158">
        <f>N338*M338</f>
        <v>0</v>
      </c>
    </row>
    <row r="339" spans="1:21" x14ac:dyDescent="0.25">
      <c r="A339" s="44"/>
      <c r="B339" s="72">
        <v>2</v>
      </c>
      <c r="C339" s="30"/>
      <c r="D339" s="4" t="s">
        <v>387</v>
      </c>
      <c r="E339" s="5" t="s">
        <v>388</v>
      </c>
      <c r="F339" s="14">
        <v>4</v>
      </c>
      <c r="G339" s="306" t="s">
        <v>1328</v>
      </c>
      <c r="H339" s="142" t="str">
        <f>HYPERLINK(Таблица2[[#This Row],[Столбец1]],"видео")</f>
        <v>видео</v>
      </c>
      <c r="I339" s="300" t="s">
        <v>1089</v>
      </c>
      <c r="J339" s="169" t="str">
        <f t="shared" si="39"/>
        <v>фото</v>
      </c>
      <c r="K339" s="15" t="s">
        <v>304</v>
      </c>
      <c r="L339" s="183">
        <v>18</v>
      </c>
      <c r="M339" s="204">
        <v>5.5E-2</v>
      </c>
      <c r="N339" s="265"/>
      <c r="O339" s="341">
        <v>18</v>
      </c>
      <c r="P339" s="12">
        <v>3274.7</v>
      </c>
      <c r="Q339" s="49">
        <f>'Бытовая пиротехника MAXSEM'!$P339*(1-процент)</f>
        <v>3274.7</v>
      </c>
      <c r="R339" s="49">
        <f t="shared" si="40"/>
        <v>13098.8</v>
      </c>
      <c r="S339" s="151">
        <f t="shared" si="41"/>
        <v>0</v>
      </c>
      <c r="T339" s="155">
        <f>N339*L339</f>
        <v>0</v>
      </c>
      <c r="U339" s="161">
        <f>N339*M339</f>
        <v>0</v>
      </c>
    </row>
    <row r="340" spans="1:21" x14ac:dyDescent="0.25">
      <c r="A340" s="44"/>
      <c r="B340" s="72">
        <v>3</v>
      </c>
      <c r="C340" s="241"/>
      <c r="D340" s="4" t="s">
        <v>836</v>
      </c>
      <c r="E340" s="5" t="s">
        <v>636</v>
      </c>
      <c r="F340" s="14">
        <v>4</v>
      </c>
      <c r="G340" s="34" t="s">
        <v>1411</v>
      </c>
      <c r="H340" s="142" t="str">
        <f>HYPERLINK(Таблица2[[#This Row],[Столбец1]],"видео")</f>
        <v>видео</v>
      </c>
      <c r="I340" s="300" t="s">
        <v>1090</v>
      </c>
      <c r="J340" s="169" t="str">
        <f t="shared" si="39"/>
        <v>фото</v>
      </c>
      <c r="K340" s="15" t="s">
        <v>304</v>
      </c>
      <c r="L340" s="183">
        <v>19</v>
      </c>
      <c r="M340" s="204">
        <v>0.05</v>
      </c>
      <c r="N340" s="265"/>
      <c r="O340" s="341"/>
      <c r="P340" s="12">
        <v>3274.7</v>
      </c>
      <c r="Q340" s="49">
        <f>'Бытовая пиротехника MAXSEM'!$P340*(1-процент)</f>
        <v>3274.7</v>
      </c>
      <c r="R340" s="49">
        <f t="shared" si="40"/>
        <v>13098.8</v>
      </c>
      <c r="S340" s="151">
        <f t="shared" si="41"/>
        <v>0</v>
      </c>
      <c r="T340" s="155">
        <f>N340*L340</f>
        <v>0</v>
      </c>
      <c r="U340" s="161">
        <f>N340*M340</f>
        <v>0</v>
      </c>
    </row>
    <row r="341" spans="1:21" x14ac:dyDescent="0.25">
      <c r="A341" s="44"/>
      <c r="B341" s="116"/>
      <c r="C341" s="97"/>
      <c r="D341" s="87"/>
      <c r="E341" s="88"/>
      <c r="F341" s="89"/>
      <c r="G341" s="277" t="s">
        <v>878</v>
      </c>
      <c r="H341" s="167"/>
      <c r="I341" s="292" t="s">
        <v>878</v>
      </c>
      <c r="J341" s="167"/>
      <c r="K341" s="90"/>
      <c r="L341" s="187"/>
      <c r="M341" s="208"/>
      <c r="N341" s="91"/>
      <c r="O341" s="343"/>
      <c r="P341" s="92"/>
      <c r="Q341" s="93"/>
      <c r="R341" s="93">
        <f t="shared" si="40"/>
        <v>0</v>
      </c>
      <c r="S341" s="94">
        <f t="shared" si="41"/>
        <v>0</v>
      </c>
      <c r="T341" s="155">
        <f>N341*L341</f>
        <v>0</v>
      </c>
      <c r="U341" s="161">
        <f>N341*M341</f>
        <v>0</v>
      </c>
    </row>
    <row r="342" spans="1:21" ht="16.5" thickBot="1" x14ac:dyDescent="0.3">
      <c r="A342" s="44"/>
      <c r="B342" s="73">
        <v>1</v>
      </c>
      <c r="C342" s="115"/>
      <c r="D342" s="75" t="s">
        <v>391</v>
      </c>
      <c r="E342" s="76" t="s">
        <v>671</v>
      </c>
      <c r="F342" s="77">
        <v>3</v>
      </c>
      <c r="G342" s="123" t="s">
        <v>1453</v>
      </c>
      <c r="H342" s="143" t="str">
        <f>HYPERLINK(Таблица2[[#This Row],[Столбец1]],"видео")</f>
        <v>видео</v>
      </c>
      <c r="I342" s="302" t="s">
        <v>1091</v>
      </c>
      <c r="J342" s="171" t="str">
        <f t="shared" si="39"/>
        <v>фото</v>
      </c>
      <c r="K342" s="78" t="s">
        <v>314</v>
      </c>
      <c r="L342" s="186">
        <v>16</v>
      </c>
      <c r="M342" s="207">
        <v>5.5E-2</v>
      </c>
      <c r="N342" s="266"/>
      <c r="O342" s="342">
        <v>5</v>
      </c>
      <c r="P342" s="79">
        <v>4397.8</v>
      </c>
      <c r="Q342" s="113">
        <f>'Бытовая пиротехника MAXSEM'!$P342*(1-процент)</f>
        <v>4397.8</v>
      </c>
      <c r="R342" s="113">
        <f t="shared" si="40"/>
        <v>13193.400000000001</v>
      </c>
      <c r="S342" s="152">
        <f t="shared" si="41"/>
        <v>0</v>
      </c>
      <c r="T342" s="159">
        <f>N342*L342</f>
        <v>0</v>
      </c>
      <c r="U342" s="160">
        <f>N342*M342</f>
        <v>0</v>
      </c>
    </row>
    <row r="343" spans="1:21" ht="16.5" thickBot="1" x14ac:dyDescent="0.3">
      <c r="A343" s="44"/>
      <c r="B343" s="86"/>
      <c r="C343" s="96" t="s">
        <v>392</v>
      </c>
      <c r="D343" s="87"/>
      <c r="E343" s="88"/>
      <c r="F343" s="89"/>
      <c r="G343" s="277" t="s">
        <v>878</v>
      </c>
      <c r="H343" s="167"/>
      <c r="I343" s="292" t="s">
        <v>878</v>
      </c>
      <c r="J343" s="167"/>
      <c r="K343" s="90"/>
      <c r="L343" s="187"/>
      <c r="M343" s="208"/>
      <c r="N343" s="91"/>
      <c r="O343" s="343"/>
      <c r="P343" s="92"/>
      <c r="Q343" s="93"/>
      <c r="R343" s="93">
        <f t="shared" si="40"/>
        <v>0</v>
      </c>
      <c r="S343" s="196">
        <f t="shared" si="41"/>
        <v>0</v>
      </c>
      <c r="T343" s="40"/>
      <c r="U343" s="40"/>
    </row>
    <row r="344" spans="1:21" x14ac:dyDescent="0.25">
      <c r="A344" s="44"/>
      <c r="B344" s="65">
        <v>1</v>
      </c>
      <c r="C344" s="121"/>
      <c r="D344" s="67" t="s">
        <v>393</v>
      </c>
      <c r="E344" s="68" t="s">
        <v>394</v>
      </c>
      <c r="F344" s="69">
        <v>2</v>
      </c>
      <c r="G344" s="305" t="s">
        <v>1278</v>
      </c>
      <c r="H344" s="140" t="str">
        <f>HYPERLINK(Таблица2[[#This Row],[Столбец1]],"видео")</f>
        <v>видео</v>
      </c>
      <c r="I344" s="301" t="s">
        <v>1092</v>
      </c>
      <c r="J344" s="170" t="str">
        <f t="shared" si="39"/>
        <v>фото</v>
      </c>
      <c r="K344" s="70" t="s">
        <v>309</v>
      </c>
      <c r="L344" s="181">
        <v>12</v>
      </c>
      <c r="M344" s="202">
        <v>3.6999999999999998E-2</v>
      </c>
      <c r="N344" s="264"/>
      <c r="O344" s="340">
        <v>6</v>
      </c>
      <c r="P344" s="71">
        <v>4386.8</v>
      </c>
      <c r="Q344" s="120">
        <f>'Бытовая пиротехника MAXSEM'!$P344*(1-процент)</f>
        <v>4386.8</v>
      </c>
      <c r="R344" s="120">
        <f t="shared" si="40"/>
        <v>8773.6</v>
      </c>
      <c r="S344" s="150">
        <f t="shared" si="41"/>
        <v>0</v>
      </c>
      <c r="T344" s="157">
        <f t="shared" ref="T344:T349" si="42">N344*L344</f>
        <v>0</v>
      </c>
      <c r="U344" s="158">
        <f t="shared" ref="U344:U349" si="43">N344*M344</f>
        <v>0</v>
      </c>
    </row>
    <row r="345" spans="1:21" x14ac:dyDescent="0.25">
      <c r="A345" s="44"/>
      <c r="B345" s="72">
        <v>2</v>
      </c>
      <c r="C345" s="32"/>
      <c r="D345" s="4" t="s">
        <v>395</v>
      </c>
      <c r="E345" s="5" t="s">
        <v>396</v>
      </c>
      <c r="F345" s="14">
        <v>2</v>
      </c>
      <c r="G345" s="306" t="s">
        <v>1277</v>
      </c>
      <c r="H345" s="142" t="str">
        <f>HYPERLINK(Таблица2[[#This Row],[Столбец1]],"видео")</f>
        <v>видео</v>
      </c>
      <c r="I345" s="300" t="s">
        <v>1093</v>
      </c>
      <c r="J345" s="169" t="str">
        <f t="shared" si="39"/>
        <v>фото</v>
      </c>
      <c r="K345" s="15" t="s">
        <v>309</v>
      </c>
      <c r="L345" s="183">
        <v>12</v>
      </c>
      <c r="M345" s="204">
        <v>3.6999999999999998E-2</v>
      </c>
      <c r="N345" s="265"/>
      <c r="O345" s="341">
        <v>23</v>
      </c>
      <c r="P345" s="12">
        <v>4680.5</v>
      </c>
      <c r="Q345" s="49">
        <f>'Бытовая пиротехника MAXSEM'!$P345*(1-процент)</f>
        <v>4680.5</v>
      </c>
      <c r="R345" s="49">
        <f t="shared" si="40"/>
        <v>9361</v>
      </c>
      <c r="S345" s="151">
        <f t="shared" si="41"/>
        <v>0</v>
      </c>
      <c r="T345" s="155">
        <f t="shared" si="42"/>
        <v>0</v>
      </c>
      <c r="U345" s="161">
        <f t="shared" si="43"/>
        <v>0</v>
      </c>
    </row>
    <row r="346" spans="1:21" x14ac:dyDescent="0.25">
      <c r="A346" s="44"/>
      <c r="B346" s="72">
        <v>3</v>
      </c>
      <c r="C346" s="13"/>
      <c r="D346" s="4" t="s">
        <v>837</v>
      </c>
      <c r="E346" s="5" t="s">
        <v>397</v>
      </c>
      <c r="F346" s="14">
        <v>2</v>
      </c>
      <c r="G346" s="306" t="s">
        <v>1276</v>
      </c>
      <c r="H346" s="142" t="str">
        <f>HYPERLINK(Таблица2[[#This Row],[Столбец1]],"видео")</f>
        <v>видео</v>
      </c>
      <c r="I346" s="300" t="s">
        <v>1094</v>
      </c>
      <c r="J346" s="169" t="str">
        <f t="shared" si="39"/>
        <v>фото</v>
      </c>
      <c r="K346" s="15" t="s">
        <v>309</v>
      </c>
      <c r="L346" s="183">
        <v>12</v>
      </c>
      <c r="M346" s="204">
        <v>3.6999999999999998E-2</v>
      </c>
      <c r="N346" s="265"/>
      <c r="O346" s="341">
        <v>19</v>
      </c>
      <c r="P346" s="12">
        <v>4680.5</v>
      </c>
      <c r="Q346" s="49">
        <f>'Бытовая пиротехника MAXSEM'!$P346*(1-процент)</f>
        <v>4680.5</v>
      </c>
      <c r="R346" s="49">
        <f t="shared" si="40"/>
        <v>9361</v>
      </c>
      <c r="S346" s="151">
        <f t="shared" si="41"/>
        <v>0</v>
      </c>
      <c r="T346" s="155">
        <f t="shared" si="42"/>
        <v>0</v>
      </c>
      <c r="U346" s="161">
        <f t="shared" si="43"/>
        <v>0</v>
      </c>
    </row>
    <row r="347" spans="1:21" x14ac:dyDescent="0.25">
      <c r="A347" s="44"/>
      <c r="B347" s="72">
        <v>4</v>
      </c>
      <c r="C347" s="32"/>
      <c r="D347" s="4" t="s">
        <v>838</v>
      </c>
      <c r="E347" s="5" t="s">
        <v>398</v>
      </c>
      <c r="F347" s="14">
        <v>2</v>
      </c>
      <c r="G347" s="34" t="s">
        <v>1450</v>
      </c>
      <c r="H347" s="142" t="str">
        <f>HYPERLINK(Таблица2[[#This Row],[Столбец1]],"видео")</f>
        <v>видео</v>
      </c>
      <c r="I347" s="300" t="s">
        <v>1095</v>
      </c>
      <c r="J347" s="169" t="str">
        <f t="shared" si="39"/>
        <v>фото</v>
      </c>
      <c r="K347" s="15" t="s">
        <v>309</v>
      </c>
      <c r="L347" s="183">
        <v>12.85</v>
      </c>
      <c r="M347" s="204">
        <v>3.6999999999999998E-2</v>
      </c>
      <c r="N347" s="265"/>
      <c r="O347" s="341">
        <v>4</v>
      </c>
      <c r="P347" s="12">
        <v>4680.5</v>
      </c>
      <c r="Q347" s="49">
        <f>'Бытовая пиротехника MAXSEM'!$P347*(1-процент)</f>
        <v>4680.5</v>
      </c>
      <c r="R347" s="49">
        <f t="shared" si="40"/>
        <v>9361</v>
      </c>
      <c r="S347" s="151">
        <f t="shared" si="41"/>
        <v>0</v>
      </c>
      <c r="T347" s="155">
        <f t="shared" si="42"/>
        <v>0</v>
      </c>
      <c r="U347" s="161">
        <f t="shared" si="43"/>
        <v>0</v>
      </c>
    </row>
    <row r="348" spans="1:21" x14ac:dyDescent="0.25">
      <c r="A348" s="44"/>
      <c r="B348" s="116"/>
      <c r="C348" s="97"/>
      <c r="D348" s="87"/>
      <c r="E348" s="88"/>
      <c r="F348" s="89"/>
      <c r="G348" s="277" t="s">
        <v>878</v>
      </c>
      <c r="H348" s="167"/>
      <c r="I348" s="292" t="s">
        <v>878</v>
      </c>
      <c r="J348" s="167"/>
      <c r="K348" s="90"/>
      <c r="L348" s="187"/>
      <c r="M348" s="208"/>
      <c r="N348" s="91"/>
      <c r="O348" s="343"/>
      <c r="P348" s="92"/>
      <c r="Q348" s="93"/>
      <c r="R348" s="93">
        <f t="shared" si="40"/>
        <v>0</v>
      </c>
      <c r="S348" s="94">
        <f t="shared" si="41"/>
        <v>0</v>
      </c>
      <c r="T348" s="155">
        <f t="shared" si="42"/>
        <v>0</v>
      </c>
      <c r="U348" s="161">
        <f t="shared" si="43"/>
        <v>0</v>
      </c>
    </row>
    <row r="349" spans="1:21" ht="16.5" thickBot="1" x14ac:dyDescent="0.3">
      <c r="A349" s="44"/>
      <c r="B349" s="73">
        <v>1</v>
      </c>
      <c r="C349" s="111"/>
      <c r="D349" s="75" t="s">
        <v>399</v>
      </c>
      <c r="E349" s="76" t="s">
        <v>672</v>
      </c>
      <c r="F349" s="77">
        <v>2</v>
      </c>
      <c r="G349" s="307" t="s">
        <v>1221</v>
      </c>
      <c r="H349" s="143" t="str">
        <f>HYPERLINK(Таблица2[[#This Row],[Столбец1]],"видео")</f>
        <v>видео</v>
      </c>
      <c r="I349" s="302" t="s">
        <v>1096</v>
      </c>
      <c r="J349" s="171" t="str">
        <f t="shared" si="39"/>
        <v>фото</v>
      </c>
      <c r="K349" s="132" t="s">
        <v>309</v>
      </c>
      <c r="L349" s="193">
        <v>15</v>
      </c>
      <c r="M349" s="214">
        <v>0.04</v>
      </c>
      <c r="N349" s="266"/>
      <c r="O349" s="342">
        <v>4</v>
      </c>
      <c r="P349" s="79">
        <v>5109.5</v>
      </c>
      <c r="Q349" s="113">
        <f>'Бытовая пиротехника MAXSEM'!$P349*(1-процент)</f>
        <v>5109.5</v>
      </c>
      <c r="R349" s="113">
        <f t="shared" si="40"/>
        <v>10219</v>
      </c>
      <c r="S349" s="152">
        <f t="shared" si="41"/>
        <v>0</v>
      </c>
      <c r="T349" s="159">
        <f t="shared" si="42"/>
        <v>0</v>
      </c>
      <c r="U349" s="160">
        <f t="shared" si="43"/>
        <v>0</v>
      </c>
    </row>
    <row r="350" spans="1:21" ht="21" customHeight="1" thickBot="1" x14ac:dyDescent="0.3">
      <c r="A350" s="44"/>
      <c r="B350" s="86"/>
      <c r="C350" s="108" t="s">
        <v>400</v>
      </c>
      <c r="D350" s="87"/>
      <c r="E350" s="88"/>
      <c r="F350" s="89"/>
      <c r="G350" s="277" t="s">
        <v>878</v>
      </c>
      <c r="H350" s="167"/>
      <c r="I350" s="292" t="s">
        <v>878</v>
      </c>
      <c r="J350" s="167"/>
      <c r="K350" s="90"/>
      <c r="L350" s="187"/>
      <c r="M350" s="208"/>
      <c r="N350" s="91"/>
      <c r="O350" s="343"/>
      <c r="P350" s="92"/>
      <c r="Q350" s="93"/>
      <c r="R350" s="93">
        <f t="shared" si="40"/>
        <v>0</v>
      </c>
      <c r="S350" s="196">
        <f t="shared" si="41"/>
        <v>0</v>
      </c>
      <c r="T350" s="40"/>
      <c r="U350" s="40"/>
    </row>
    <row r="351" spans="1:21" x14ac:dyDescent="0.25">
      <c r="A351" s="44"/>
      <c r="B351" s="65">
        <v>1</v>
      </c>
      <c r="C351" s="121"/>
      <c r="D351" s="67" t="s">
        <v>401</v>
      </c>
      <c r="E351" s="68" t="s">
        <v>402</v>
      </c>
      <c r="F351" s="69">
        <v>1</v>
      </c>
      <c r="G351" s="275" t="s">
        <v>1497</v>
      </c>
      <c r="H351" s="140" t="str">
        <f>HYPERLINK(Таблица2[[#This Row],[Столбец1]],"видео")</f>
        <v>видео</v>
      </c>
      <c r="I351" s="301" t="s">
        <v>1097</v>
      </c>
      <c r="J351" s="170" t="str">
        <f t="shared" si="39"/>
        <v>фото</v>
      </c>
      <c r="K351" s="70" t="s">
        <v>403</v>
      </c>
      <c r="L351" s="181">
        <v>14</v>
      </c>
      <c r="M351" s="202">
        <v>0.04</v>
      </c>
      <c r="N351" s="264"/>
      <c r="O351" s="340"/>
      <c r="P351" s="71">
        <v>9416</v>
      </c>
      <c r="Q351" s="120">
        <f>'Бытовая пиротехника MAXSEM'!$P351*(1-процент)</f>
        <v>9416</v>
      </c>
      <c r="R351" s="120">
        <f t="shared" si="40"/>
        <v>9416</v>
      </c>
      <c r="S351" s="174">
        <f t="shared" si="41"/>
        <v>0</v>
      </c>
      <c r="T351" s="157">
        <f>N351*L351</f>
        <v>0</v>
      </c>
      <c r="U351" s="158">
        <f>N351*M351</f>
        <v>0</v>
      </c>
    </row>
    <row r="352" spans="1:21" x14ac:dyDescent="0.25">
      <c r="A352" s="44"/>
      <c r="B352" s="72">
        <v>2</v>
      </c>
      <c r="C352" s="13"/>
      <c r="D352" s="4" t="s">
        <v>404</v>
      </c>
      <c r="E352" s="5" t="s">
        <v>402</v>
      </c>
      <c r="F352" s="14">
        <v>1</v>
      </c>
      <c r="G352" s="34" t="s">
        <v>1447</v>
      </c>
      <c r="H352" s="142" t="str">
        <f>HYPERLINK(Таблица2[[#This Row],[Столбец1]],"видео")</f>
        <v>видео</v>
      </c>
      <c r="I352" s="300" t="s">
        <v>1098</v>
      </c>
      <c r="J352" s="169" t="str">
        <f t="shared" si="39"/>
        <v>фото</v>
      </c>
      <c r="K352" s="15" t="s">
        <v>403</v>
      </c>
      <c r="L352" s="183">
        <v>14</v>
      </c>
      <c r="M352" s="204">
        <v>0.04</v>
      </c>
      <c r="N352" s="265"/>
      <c r="O352" s="341"/>
      <c r="P352" s="12">
        <v>9416</v>
      </c>
      <c r="Q352" s="49">
        <f>'Бытовая пиротехника MAXSEM'!$P352*(1-процент)</f>
        <v>9416</v>
      </c>
      <c r="R352" s="49">
        <f t="shared" si="40"/>
        <v>9416</v>
      </c>
      <c r="S352" s="173">
        <f t="shared" si="41"/>
        <v>0</v>
      </c>
      <c r="T352" s="155">
        <f>N352*L352</f>
        <v>0</v>
      </c>
      <c r="U352" s="161">
        <f>N352*M352</f>
        <v>0</v>
      </c>
    </row>
    <row r="353" spans="1:21" ht="16.5" thickBot="1" x14ac:dyDescent="0.3">
      <c r="A353" s="44"/>
      <c r="B353" s="73">
        <v>3</v>
      </c>
      <c r="C353" s="124"/>
      <c r="D353" s="75" t="s">
        <v>405</v>
      </c>
      <c r="E353" s="76" t="s">
        <v>402</v>
      </c>
      <c r="F353" s="77">
        <v>1</v>
      </c>
      <c r="G353" s="123" t="s">
        <v>1449</v>
      </c>
      <c r="H353" s="143" t="str">
        <f>HYPERLINK(Таблица2[[#This Row],[Столбец1]],"видео")</f>
        <v>видео</v>
      </c>
      <c r="I353" s="302" t="s">
        <v>1099</v>
      </c>
      <c r="J353" s="171" t="str">
        <f t="shared" si="39"/>
        <v>фото</v>
      </c>
      <c r="K353" s="132" t="s">
        <v>403</v>
      </c>
      <c r="L353" s="193">
        <v>14</v>
      </c>
      <c r="M353" s="214">
        <v>0.04</v>
      </c>
      <c r="N353" s="266"/>
      <c r="O353" s="342">
        <v>13</v>
      </c>
      <c r="P353" s="79">
        <v>9414.9</v>
      </c>
      <c r="Q353" s="113">
        <f>'Бытовая пиротехника MAXSEM'!$P353*(1-процент)</f>
        <v>9414.9</v>
      </c>
      <c r="R353" s="113">
        <f t="shared" si="40"/>
        <v>9414.9</v>
      </c>
      <c r="S353" s="175">
        <f t="shared" si="41"/>
        <v>0</v>
      </c>
      <c r="T353" s="159">
        <f>N353*L353</f>
        <v>0</v>
      </c>
      <c r="U353" s="160">
        <f>N353*M353</f>
        <v>0</v>
      </c>
    </row>
    <row r="354" spans="1:21" ht="16.5" thickBot="1" x14ac:dyDescent="0.3">
      <c r="A354" s="44"/>
      <c r="B354" s="86"/>
      <c r="C354" s="96" t="s">
        <v>406</v>
      </c>
      <c r="D354" s="87"/>
      <c r="E354" s="88"/>
      <c r="F354" s="89"/>
      <c r="G354" s="277" t="s">
        <v>878</v>
      </c>
      <c r="H354" s="167"/>
      <c r="I354" s="292" t="s">
        <v>878</v>
      </c>
      <c r="J354" s="167"/>
      <c r="K354" s="90"/>
      <c r="L354" s="187"/>
      <c r="M354" s="208"/>
      <c r="N354" s="91"/>
      <c r="O354" s="343"/>
      <c r="P354" s="92"/>
      <c r="Q354" s="93"/>
      <c r="R354" s="93">
        <f t="shared" si="40"/>
        <v>0</v>
      </c>
      <c r="S354" s="196">
        <f t="shared" si="41"/>
        <v>0</v>
      </c>
      <c r="T354" s="40"/>
      <c r="U354" s="40"/>
    </row>
    <row r="355" spans="1:21" x14ac:dyDescent="0.25">
      <c r="A355" s="44"/>
      <c r="B355" s="65">
        <v>1</v>
      </c>
      <c r="C355" s="121"/>
      <c r="D355" s="67" t="s">
        <v>839</v>
      </c>
      <c r="E355" s="68" t="s">
        <v>407</v>
      </c>
      <c r="F355" s="69">
        <v>1</v>
      </c>
      <c r="G355" s="305" t="s">
        <v>1332</v>
      </c>
      <c r="H355" s="140" t="str">
        <f>HYPERLINK(Таблица2[[#This Row],[Столбец1]],"видео")</f>
        <v>видео</v>
      </c>
      <c r="I355" s="301" t="s">
        <v>1100</v>
      </c>
      <c r="J355" s="170" t="str">
        <f t="shared" si="39"/>
        <v>фото</v>
      </c>
      <c r="K355" s="70" t="s">
        <v>403</v>
      </c>
      <c r="L355" s="181">
        <v>15</v>
      </c>
      <c r="M355" s="202">
        <v>4.4999999999999998E-2</v>
      </c>
      <c r="N355" s="264"/>
      <c r="O355" s="340"/>
      <c r="P355" s="71">
        <v>11885.5</v>
      </c>
      <c r="Q355" s="120">
        <f>'Бытовая пиротехника MAXSEM'!$P355*(1-процент)</f>
        <v>11885.5</v>
      </c>
      <c r="R355" s="120">
        <f t="shared" si="40"/>
        <v>11885.5</v>
      </c>
      <c r="S355" s="174">
        <f t="shared" si="41"/>
        <v>0</v>
      </c>
      <c r="T355" s="157">
        <f>N355*L355</f>
        <v>0</v>
      </c>
      <c r="U355" s="158">
        <f>N355*M355</f>
        <v>0</v>
      </c>
    </row>
    <row r="356" spans="1:21" x14ac:dyDescent="0.25">
      <c r="A356" s="44"/>
      <c r="B356" s="72">
        <v>2</v>
      </c>
      <c r="C356" s="13"/>
      <c r="D356" s="4" t="s">
        <v>716</v>
      </c>
      <c r="E356" s="5" t="s">
        <v>408</v>
      </c>
      <c r="F356" s="14">
        <v>1</v>
      </c>
      <c r="G356" s="306" t="s">
        <v>1274</v>
      </c>
      <c r="H356" s="142" t="str">
        <f>HYPERLINK(Таблица2[[#This Row],[Столбец1]],"видео")</f>
        <v>видео</v>
      </c>
      <c r="I356" s="300" t="s">
        <v>1101</v>
      </c>
      <c r="J356" s="169" t="str">
        <f t="shared" si="39"/>
        <v>фото</v>
      </c>
      <c r="K356" s="15" t="s">
        <v>403</v>
      </c>
      <c r="L356" s="183">
        <v>17</v>
      </c>
      <c r="M356" s="204">
        <v>4.4999999999999998E-2</v>
      </c>
      <c r="N356" s="265"/>
      <c r="O356" s="341">
        <v>18</v>
      </c>
      <c r="P356" s="12">
        <v>11885.5</v>
      </c>
      <c r="Q356" s="49">
        <f>'Бытовая пиротехника MAXSEM'!$P356*(1-процент)</f>
        <v>11885.5</v>
      </c>
      <c r="R356" s="49">
        <f t="shared" si="40"/>
        <v>11885.5</v>
      </c>
      <c r="S356" s="173">
        <f t="shared" si="41"/>
        <v>0</v>
      </c>
      <c r="T356" s="155">
        <f>N356*L356</f>
        <v>0</v>
      </c>
      <c r="U356" s="161">
        <f>N356*M356</f>
        <v>0</v>
      </c>
    </row>
    <row r="357" spans="1:21" ht="16.5" thickBot="1" x14ac:dyDescent="0.3">
      <c r="A357" s="44"/>
      <c r="B357" s="73">
        <v>3</v>
      </c>
      <c r="C357" s="124"/>
      <c r="D357" s="75" t="s">
        <v>409</v>
      </c>
      <c r="E357" s="76" t="s">
        <v>408</v>
      </c>
      <c r="F357" s="77">
        <v>1</v>
      </c>
      <c r="G357" s="307" t="s">
        <v>1331</v>
      </c>
      <c r="H357" s="143" t="str">
        <f>HYPERLINK(Таблица2[[#This Row],[Столбец1]],"видео")</f>
        <v>видео</v>
      </c>
      <c r="I357" s="302" t="s">
        <v>1102</v>
      </c>
      <c r="J357" s="171" t="str">
        <f t="shared" si="39"/>
        <v>фото</v>
      </c>
      <c r="K357" s="132" t="s">
        <v>403</v>
      </c>
      <c r="L357" s="193">
        <v>15</v>
      </c>
      <c r="M357" s="214">
        <v>4.4999999999999998E-2</v>
      </c>
      <c r="N357" s="266"/>
      <c r="O357" s="342">
        <v>14</v>
      </c>
      <c r="P357" s="79">
        <v>11885.5</v>
      </c>
      <c r="Q357" s="113">
        <f>'Бытовая пиротехника MAXSEM'!$P357*(1-процент)</f>
        <v>11885.5</v>
      </c>
      <c r="R357" s="113">
        <f t="shared" si="40"/>
        <v>11885.5</v>
      </c>
      <c r="S357" s="175">
        <f t="shared" si="41"/>
        <v>0</v>
      </c>
      <c r="T357" s="159">
        <f>N357*L357</f>
        <v>0</v>
      </c>
      <c r="U357" s="160">
        <f>N357*M357</f>
        <v>0</v>
      </c>
    </row>
    <row r="358" spans="1:21" ht="16.5" thickBot="1" x14ac:dyDescent="0.3">
      <c r="A358" s="44"/>
      <c r="B358" s="86"/>
      <c r="C358" s="96" t="s">
        <v>722</v>
      </c>
      <c r="D358" s="106"/>
      <c r="E358" s="88"/>
      <c r="F358" s="109"/>
      <c r="G358" s="109" t="s">
        <v>878</v>
      </c>
      <c r="H358" s="167"/>
      <c r="I358" s="292" t="s">
        <v>878</v>
      </c>
      <c r="J358" s="167"/>
      <c r="K358" s="90"/>
      <c r="L358" s="187"/>
      <c r="M358" s="208"/>
      <c r="N358" s="91"/>
      <c r="O358" s="343"/>
      <c r="P358" s="92"/>
      <c r="Q358" s="93"/>
      <c r="R358" s="93">
        <f t="shared" si="40"/>
        <v>0</v>
      </c>
      <c r="S358" s="196">
        <f t="shared" si="41"/>
        <v>0</v>
      </c>
      <c r="T358" s="40"/>
      <c r="U358" s="40"/>
    </row>
    <row r="359" spans="1:21" x14ac:dyDescent="0.25">
      <c r="A359" s="44"/>
      <c r="B359" s="65">
        <v>1</v>
      </c>
      <c r="C359" s="250"/>
      <c r="D359" s="67" t="s">
        <v>840</v>
      </c>
      <c r="E359" s="68" t="s">
        <v>631</v>
      </c>
      <c r="F359" s="69">
        <v>1</v>
      </c>
      <c r="G359" s="275" t="s">
        <v>1402</v>
      </c>
      <c r="H359" s="140" t="str">
        <f>HYPERLINK(Таблица2[[#This Row],[Столбец1]],"видео")</f>
        <v>видео</v>
      </c>
      <c r="I359" s="299" t="s">
        <v>1103</v>
      </c>
      <c r="J359" s="145" t="str">
        <f t="shared" si="39"/>
        <v>фото</v>
      </c>
      <c r="K359" s="133" t="s">
        <v>403</v>
      </c>
      <c r="L359" s="194">
        <v>30</v>
      </c>
      <c r="M359" s="215">
        <v>0.104</v>
      </c>
      <c r="N359" s="264"/>
      <c r="O359" s="340"/>
      <c r="P359" s="148">
        <v>21862.5</v>
      </c>
      <c r="Q359" s="120">
        <f>'Бытовая пиротехника MAXSEM'!$P359*(1-процент)</f>
        <v>21862.5</v>
      </c>
      <c r="R359" s="120">
        <f t="shared" si="40"/>
        <v>21862.5</v>
      </c>
      <c r="S359" s="174">
        <f t="shared" si="41"/>
        <v>0</v>
      </c>
      <c r="T359" s="157">
        <f>N359*L359</f>
        <v>0</v>
      </c>
      <c r="U359" s="158">
        <f>N359*M359</f>
        <v>0</v>
      </c>
    </row>
    <row r="360" spans="1:21" x14ac:dyDescent="0.25">
      <c r="A360" s="44"/>
      <c r="B360" s="72">
        <v>2</v>
      </c>
      <c r="C360" s="241"/>
      <c r="D360" s="4" t="s">
        <v>584</v>
      </c>
      <c r="E360" s="5" t="s">
        <v>631</v>
      </c>
      <c r="F360" s="14">
        <v>1</v>
      </c>
      <c r="G360" s="34" t="s">
        <v>1403</v>
      </c>
      <c r="H360" s="142" t="str">
        <f>HYPERLINK(Таблица2[[#This Row],[Столбец1]],"видео")</f>
        <v>видео</v>
      </c>
      <c r="I360" s="290" t="s">
        <v>1104</v>
      </c>
      <c r="J360" s="141" t="str">
        <f t="shared" si="39"/>
        <v>фото</v>
      </c>
      <c r="K360" s="29" t="s">
        <v>403</v>
      </c>
      <c r="L360" s="185">
        <v>29</v>
      </c>
      <c r="M360" s="206">
        <v>0.104</v>
      </c>
      <c r="N360" s="265"/>
      <c r="O360" s="341"/>
      <c r="P360" s="146">
        <v>21810.799999999999</v>
      </c>
      <c r="Q360" s="49">
        <f>'Бытовая пиротехника MAXSEM'!$P360*(1-процент)</f>
        <v>21810.799999999999</v>
      </c>
      <c r="R360" s="49">
        <f t="shared" si="40"/>
        <v>21810.799999999999</v>
      </c>
      <c r="S360" s="173">
        <f t="shared" si="41"/>
        <v>0</v>
      </c>
      <c r="T360" s="155">
        <f>N360*L360</f>
        <v>0</v>
      </c>
      <c r="U360" s="161">
        <f>N360*M360</f>
        <v>0</v>
      </c>
    </row>
    <row r="361" spans="1:21" x14ac:dyDescent="0.25">
      <c r="A361" s="44"/>
      <c r="B361" s="72">
        <v>3</v>
      </c>
      <c r="C361" s="241"/>
      <c r="D361" s="4" t="s">
        <v>841</v>
      </c>
      <c r="E361" s="5" t="s">
        <v>632</v>
      </c>
      <c r="F361" s="14">
        <v>1</v>
      </c>
      <c r="G361" s="34" t="s">
        <v>1404</v>
      </c>
      <c r="H361" s="142" t="str">
        <f>HYPERLINK(Таблица2[[#This Row],[Столбец1]],"видео")</f>
        <v>видео</v>
      </c>
      <c r="I361" s="290" t="s">
        <v>1105</v>
      </c>
      <c r="J361" s="141" t="str">
        <f t="shared" si="39"/>
        <v>фото</v>
      </c>
      <c r="K361" s="29" t="s">
        <v>403</v>
      </c>
      <c r="L361" s="185">
        <v>36</v>
      </c>
      <c r="M361" s="206">
        <v>0.126</v>
      </c>
      <c r="N361" s="265"/>
      <c r="O361" s="341"/>
      <c r="P361" s="146">
        <v>26753.1</v>
      </c>
      <c r="Q361" s="49">
        <f>'Бытовая пиротехника MAXSEM'!$P361*(1-процент)</f>
        <v>26753.1</v>
      </c>
      <c r="R361" s="49">
        <f t="shared" si="40"/>
        <v>26753.1</v>
      </c>
      <c r="S361" s="173">
        <f t="shared" si="41"/>
        <v>0</v>
      </c>
      <c r="T361" s="155">
        <f>N361*L361</f>
        <v>0</v>
      </c>
      <c r="U361" s="161">
        <f>N361*M361</f>
        <v>0</v>
      </c>
    </row>
    <row r="362" spans="1:21" x14ac:dyDescent="0.25">
      <c r="A362" s="44"/>
      <c r="B362" s="72">
        <v>4</v>
      </c>
      <c r="C362" s="241"/>
      <c r="D362" s="4" t="s">
        <v>842</v>
      </c>
      <c r="E362" s="5" t="s">
        <v>632</v>
      </c>
      <c r="F362" s="14">
        <v>1</v>
      </c>
      <c r="G362" s="34" t="s">
        <v>1405</v>
      </c>
      <c r="H362" s="142" t="str">
        <f>HYPERLINK(Таблица2[[#This Row],[Столбец1]],"видео")</f>
        <v>видео</v>
      </c>
      <c r="I362" s="290" t="s">
        <v>1106</v>
      </c>
      <c r="J362" s="141" t="str">
        <f t="shared" si="39"/>
        <v>фото</v>
      </c>
      <c r="K362" s="29" t="s">
        <v>403</v>
      </c>
      <c r="L362" s="185">
        <v>36</v>
      </c>
      <c r="M362" s="206">
        <v>0.126</v>
      </c>
      <c r="N362" s="265"/>
      <c r="O362" s="341"/>
      <c r="P362" s="146">
        <v>26753.1</v>
      </c>
      <c r="Q362" s="49">
        <f>'Бытовая пиротехника MAXSEM'!$P362*(1-процент)</f>
        <v>26753.1</v>
      </c>
      <c r="R362" s="49">
        <f t="shared" si="40"/>
        <v>26753.1</v>
      </c>
      <c r="S362" s="173">
        <f t="shared" si="41"/>
        <v>0</v>
      </c>
      <c r="T362" s="155">
        <f>N362*L362</f>
        <v>0</v>
      </c>
      <c r="U362" s="161">
        <f>N362*M362</f>
        <v>0</v>
      </c>
    </row>
    <row r="363" spans="1:21" ht="16.5" thickBot="1" x14ac:dyDescent="0.3">
      <c r="A363" s="44"/>
      <c r="B363" s="73">
        <v>5</v>
      </c>
      <c r="C363" s="251"/>
      <c r="D363" s="75" t="s">
        <v>843</v>
      </c>
      <c r="E363" s="76" t="s">
        <v>633</v>
      </c>
      <c r="F363" s="77">
        <v>1</v>
      </c>
      <c r="G363" s="123" t="s">
        <v>1406</v>
      </c>
      <c r="H363" s="143" t="str">
        <f>HYPERLINK(Таблица2[[#This Row],[Столбец1]],"видео")</f>
        <v>видео</v>
      </c>
      <c r="I363" s="296" t="s">
        <v>1107</v>
      </c>
      <c r="J363" s="144" t="str">
        <f t="shared" si="39"/>
        <v>фото</v>
      </c>
      <c r="K363" s="132" t="s">
        <v>403</v>
      </c>
      <c r="L363" s="193">
        <v>43</v>
      </c>
      <c r="M363" s="214">
        <v>0.14899999999999999</v>
      </c>
      <c r="N363" s="266"/>
      <c r="O363" s="342"/>
      <c r="P363" s="147">
        <v>33385</v>
      </c>
      <c r="Q363" s="113">
        <f>'Бытовая пиротехника MAXSEM'!$P363*(1-процент)</f>
        <v>33385</v>
      </c>
      <c r="R363" s="113">
        <f t="shared" si="40"/>
        <v>33385</v>
      </c>
      <c r="S363" s="175">
        <f t="shared" si="41"/>
        <v>0</v>
      </c>
      <c r="T363" s="159">
        <f>N363*L363</f>
        <v>0</v>
      </c>
      <c r="U363" s="160">
        <f>N363*M363</f>
        <v>0</v>
      </c>
    </row>
    <row r="364" spans="1:21" ht="16.5" thickBot="1" x14ac:dyDescent="0.3">
      <c r="A364" s="44"/>
      <c r="B364" s="86"/>
      <c r="C364" s="96" t="s">
        <v>525</v>
      </c>
      <c r="D364" s="106"/>
      <c r="E364" s="88"/>
      <c r="F364" s="109"/>
      <c r="G364" s="109" t="s">
        <v>878</v>
      </c>
      <c r="H364" s="167"/>
      <c r="I364" s="292" t="s">
        <v>878</v>
      </c>
      <c r="J364" s="167"/>
      <c r="K364" s="90"/>
      <c r="L364" s="187"/>
      <c r="M364" s="208"/>
      <c r="N364" s="91"/>
      <c r="O364" s="343"/>
      <c r="P364" s="92"/>
      <c r="Q364" s="93"/>
      <c r="R364" s="93">
        <f t="shared" si="40"/>
        <v>0</v>
      </c>
      <c r="S364" s="196">
        <f t="shared" si="41"/>
        <v>0</v>
      </c>
      <c r="T364" s="40"/>
      <c r="U364" s="40"/>
    </row>
    <row r="365" spans="1:21" ht="16.5" thickBot="1" x14ac:dyDescent="0.3">
      <c r="A365" s="44"/>
      <c r="B365" s="126">
        <v>1</v>
      </c>
      <c r="C365" s="127"/>
      <c r="D365" s="128" t="s">
        <v>410</v>
      </c>
      <c r="E365" s="129" t="s">
        <v>411</v>
      </c>
      <c r="F365" s="134">
        <v>1</v>
      </c>
      <c r="G365" s="279" t="s">
        <v>1401</v>
      </c>
      <c r="H365" s="230" t="str">
        <f>HYPERLINK(Таблица2[[#This Row],[Столбец1]],"видео")</f>
        <v>видео</v>
      </c>
      <c r="I365" s="303" t="s">
        <v>1108</v>
      </c>
      <c r="J365" s="172" t="str">
        <f t="shared" si="39"/>
        <v>фото</v>
      </c>
      <c r="K365" s="130" t="s">
        <v>403</v>
      </c>
      <c r="L365" s="195">
        <v>87</v>
      </c>
      <c r="M365" s="216">
        <v>0.28000000000000003</v>
      </c>
      <c r="N365" s="267"/>
      <c r="O365" s="345"/>
      <c r="P365" s="131">
        <v>65602.899999999994</v>
      </c>
      <c r="Q365" s="139">
        <f>'Бытовая пиротехника MAXSEM'!$P365*(1-процент)</f>
        <v>65602.899999999994</v>
      </c>
      <c r="R365" s="139">
        <f t="shared" si="40"/>
        <v>65602.899999999994</v>
      </c>
      <c r="S365" s="153">
        <f t="shared" si="41"/>
        <v>0</v>
      </c>
      <c r="T365" s="162">
        <f>N365*L365</f>
        <v>0</v>
      </c>
      <c r="U365" s="163">
        <f>N365*M365</f>
        <v>0</v>
      </c>
    </row>
    <row r="366" spans="1:21" ht="16.5" thickBot="1" x14ac:dyDescent="0.3">
      <c r="A366" s="44"/>
      <c r="B366" s="86"/>
      <c r="C366" s="96" t="s">
        <v>412</v>
      </c>
      <c r="D366" s="106"/>
      <c r="E366" s="88"/>
      <c r="F366" s="109"/>
      <c r="G366" s="109" t="s">
        <v>878</v>
      </c>
      <c r="H366" s="167"/>
      <c r="I366" s="292" t="s">
        <v>878</v>
      </c>
      <c r="J366" s="167"/>
      <c r="K366" s="90"/>
      <c r="L366" s="187"/>
      <c r="M366" s="208"/>
      <c r="N366" s="91"/>
      <c r="O366" s="343"/>
      <c r="P366" s="92"/>
      <c r="Q366" s="93"/>
      <c r="R366" s="93">
        <f t="shared" si="40"/>
        <v>0</v>
      </c>
      <c r="S366" s="196">
        <f t="shared" si="41"/>
        <v>0</v>
      </c>
      <c r="T366" s="40"/>
      <c r="U366" s="40"/>
    </row>
    <row r="367" spans="1:21" x14ac:dyDescent="0.25">
      <c r="A367" s="44"/>
      <c r="B367" s="65">
        <v>1</v>
      </c>
      <c r="C367" s="80"/>
      <c r="D367" s="67" t="s">
        <v>413</v>
      </c>
      <c r="E367" s="309" t="s">
        <v>673</v>
      </c>
      <c r="F367" s="69">
        <v>4</v>
      </c>
      <c r="G367" s="305" t="s">
        <v>1292</v>
      </c>
      <c r="H367" s="140" t="str">
        <f>HYPERLINK(Таблица2[[#This Row],[Столбец1]],"видео")</f>
        <v>видео</v>
      </c>
      <c r="I367" s="301" t="s">
        <v>1109</v>
      </c>
      <c r="J367" s="170" t="str">
        <f t="shared" si="39"/>
        <v>фото</v>
      </c>
      <c r="K367" s="133" t="s">
        <v>304</v>
      </c>
      <c r="L367" s="194">
        <v>16</v>
      </c>
      <c r="M367" s="215">
        <v>4.1000000000000002E-2</v>
      </c>
      <c r="N367" s="264"/>
      <c r="O367" s="340">
        <v>2</v>
      </c>
      <c r="P367" s="71">
        <v>3302.2</v>
      </c>
      <c r="Q367" s="120">
        <f>'Бытовая пиротехника MAXSEM'!$P367*(1-процент)</f>
        <v>3302.2</v>
      </c>
      <c r="R367" s="120">
        <f t="shared" si="40"/>
        <v>13208.8</v>
      </c>
      <c r="S367" s="174">
        <f t="shared" si="41"/>
        <v>0</v>
      </c>
      <c r="T367" s="157">
        <f t="shared" ref="T367:T376" si="44">N367*L367</f>
        <v>0</v>
      </c>
      <c r="U367" s="158">
        <f t="shared" ref="U367:U376" si="45">N367*M367</f>
        <v>0</v>
      </c>
    </row>
    <row r="368" spans="1:21" x14ac:dyDescent="0.25">
      <c r="A368" s="44"/>
      <c r="B368" s="72">
        <v>2</v>
      </c>
      <c r="C368" s="30"/>
      <c r="D368" s="4" t="s">
        <v>414</v>
      </c>
      <c r="E368" s="308" t="s">
        <v>674</v>
      </c>
      <c r="F368" s="14">
        <v>2</v>
      </c>
      <c r="G368" s="34" t="s">
        <v>1452</v>
      </c>
      <c r="H368" s="142" t="str">
        <f>HYPERLINK(Таблица2[[#This Row],[Столбец1]],"видео")</f>
        <v>видео</v>
      </c>
      <c r="I368" s="300" t="s">
        <v>1110</v>
      </c>
      <c r="J368" s="169" t="str">
        <f t="shared" si="39"/>
        <v>фото</v>
      </c>
      <c r="K368" s="29" t="s">
        <v>309</v>
      </c>
      <c r="L368" s="185">
        <v>12</v>
      </c>
      <c r="M368" s="206">
        <v>3.5999999999999997E-2</v>
      </c>
      <c r="N368" s="265"/>
      <c r="O368" s="341"/>
      <c r="P368" s="12">
        <v>4961</v>
      </c>
      <c r="Q368" s="49">
        <f>'Бытовая пиротехника MAXSEM'!$P368*(1-процент)</f>
        <v>4961</v>
      </c>
      <c r="R368" s="49">
        <f t="shared" si="40"/>
        <v>9922</v>
      </c>
      <c r="S368" s="173">
        <f t="shared" si="41"/>
        <v>0</v>
      </c>
      <c r="T368" s="155">
        <f t="shared" si="44"/>
        <v>0</v>
      </c>
      <c r="U368" s="161">
        <f t="shared" si="45"/>
        <v>0</v>
      </c>
    </row>
    <row r="369" spans="1:21" x14ac:dyDescent="0.25">
      <c r="A369" s="44"/>
      <c r="B369" s="72">
        <v>3</v>
      </c>
      <c r="C369" s="28"/>
      <c r="D369" s="4" t="s">
        <v>759</v>
      </c>
      <c r="E369" s="308" t="s">
        <v>415</v>
      </c>
      <c r="F369" s="14">
        <v>4</v>
      </c>
      <c r="G369" s="306" t="s">
        <v>1254</v>
      </c>
      <c r="H369" s="142" t="str">
        <f>HYPERLINK(Таблица2[[#This Row],[Столбец1]],"видео")</f>
        <v>видео</v>
      </c>
      <c r="I369" s="287" t="s">
        <v>1111</v>
      </c>
      <c r="J369" s="142" t="str">
        <f t="shared" si="39"/>
        <v>фото</v>
      </c>
      <c r="K369" s="15" t="s">
        <v>304</v>
      </c>
      <c r="L369" s="183">
        <v>15</v>
      </c>
      <c r="M369" s="204">
        <v>0.03</v>
      </c>
      <c r="N369" s="265"/>
      <c r="O369" s="341">
        <v>14</v>
      </c>
      <c r="P369" s="12">
        <v>3053.6</v>
      </c>
      <c r="Q369" s="49">
        <f>'Бытовая пиротехника MAXSEM'!$P369*(1-процент)</f>
        <v>3053.6</v>
      </c>
      <c r="R369" s="49">
        <f t="shared" si="40"/>
        <v>12214.4</v>
      </c>
      <c r="S369" s="173">
        <f t="shared" si="41"/>
        <v>0</v>
      </c>
      <c r="T369" s="155">
        <f t="shared" si="44"/>
        <v>0</v>
      </c>
      <c r="U369" s="161">
        <f t="shared" si="45"/>
        <v>0</v>
      </c>
    </row>
    <row r="370" spans="1:21" x14ac:dyDescent="0.25">
      <c r="A370" s="44"/>
      <c r="B370" s="72">
        <v>4</v>
      </c>
      <c r="C370" s="52" t="s">
        <v>49</v>
      </c>
      <c r="D370" s="4" t="s">
        <v>760</v>
      </c>
      <c r="E370" s="308" t="s">
        <v>810</v>
      </c>
      <c r="F370" s="14">
        <v>4</v>
      </c>
      <c r="G370" s="34" t="s">
        <v>1499</v>
      </c>
      <c r="H370" s="142" t="str">
        <f>HYPERLINK(Таблица2[[#This Row],[Столбец1]],"видео")</f>
        <v>видео</v>
      </c>
      <c r="I370" s="290"/>
      <c r="J370" s="141"/>
      <c r="K370" s="15" t="s">
        <v>304</v>
      </c>
      <c r="L370" s="183"/>
      <c r="M370" s="204"/>
      <c r="N370" s="265"/>
      <c r="O370" s="341"/>
      <c r="P370" s="245">
        <v>2773.1</v>
      </c>
      <c r="Q370" s="49">
        <f>'Бытовая пиротехника MAXSEM'!$P370*(1-процент)</f>
        <v>2773.1</v>
      </c>
      <c r="R370" s="49">
        <f t="shared" si="40"/>
        <v>11092.4</v>
      </c>
      <c r="S370" s="173">
        <f t="shared" si="41"/>
        <v>0</v>
      </c>
      <c r="T370" s="30">
        <f t="shared" si="44"/>
        <v>0</v>
      </c>
      <c r="U370" s="246">
        <f t="shared" si="45"/>
        <v>0</v>
      </c>
    </row>
    <row r="371" spans="1:21" x14ac:dyDescent="0.25">
      <c r="A371" s="44"/>
      <c r="B371" s="72">
        <v>5</v>
      </c>
      <c r="C371" s="13"/>
      <c r="D371" s="4" t="s">
        <v>761</v>
      </c>
      <c r="E371" s="308" t="s">
        <v>675</v>
      </c>
      <c r="F371" s="14">
        <v>2</v>
      </c>
      <c r="G371" s="306" t="s">
        <v>1227</v>
      </c>
      <c r="H371" s="142" t="str">
        <f>HYPERLINK(Таблица2[[#This Row],[Столбец1]],"видео")</f>
        <v>видео</v>
      </c>
      <c r="I371" s="300" t="s">
        <v>1112</v>
      </c>
      <c r="J371" s="169" t="str">
        <f t="shared" si="39"/>
        <v>фото</v>
      </c>
      <c r="K371" s="29" t="s">
        <v>309</v>
      </c>
      <c r="L371" s="185">
        <v>11</v>
      </c>
      <c r="M371" s="206">
        <v>3.5000000000000003E-2</v>
      </c>
      <c r="N371" s="265"/>
      <c r="O371" s="341">
        <v>9</v>
      </c>
      <c r="P371" s="12">
        <v>5316.3</v>
      </c>
      <c r="Q371" s="49">
        <f>'Бытовая пиротехника MAXSEM'!$P371*(1-процент)</f>
        <v>5316.3</v>
      </c>
      <c r="R371" s="49">
        <f t="shared" si="40"/>
        <v>10632.6</v>
      </c>
      <c r="S371" s="173">
        <f t="shared" si="41"/>
        <v>0</v>
      </c>
      <c r="T371" s="155">
        <f t="shared" si="44"/>
        <v>0</v>
      </c>
      <c r="U371" s="161">
        <f t="shared" si="45"/>
        <v>0</v>
      </c>
    </row>
    <row r="372" spans="1:21" x14ac:dyDescent="0.25">
      <c r="A372" s="44"/>
      <c r="B372" s="72">
        <v>6</v>
      </c>
      <c r="C372" s="13"/>
      <c r="D372" s="4" t="s">
        <v>762</v>
      </c>
      <c r="E372" s="308" t="s">
        <v>676</v>
      </c>
      <c r="F372" s="14">
        <v>2</v>
      </c>
      <c r="G372" s="306" t="s">
        <v>1226</v>
      </c>
      <c r="H372" s="142" t="str">
        <f>HYPERLINK(Таблица2[[#This Row],[Столбец1]],"видео")</f>
        <v>видео</v>
      </c>
      <c r="I372" s="300" t="s">
        <v>1113</v>
      </c>
      <c r="J372" s="169" t="str">
        <f t="shared" si="39"/>
        <v>фото</v>
      </c>
      <c r="K372" s="29" t="s">
        <v>309</v>
      </c>
      <c r="L372" s="185">
        <v>14</v>
      </c>
      <c r="M372" s="206">
        <v>4.1000000000000002E-2</v>
      </c>
      <c r="N372" s="265"/>
      <c r="O372" s="341"/>
      <c r="P372" s="12">
        <v>6119.3</v>
      </c>
      <c r="Q372" s="49">
        <f>'Бытовая пиротехника MAXSEM'!$P372*(1-процент)</f>
        <v>6119.3</v>
      </c>
      <c r="R372" s="49">
        <f t="shared" si="40"/>
        <v>12238.6</v>
      </c>
      <c r="S372" s="173">
        <f t="shared" si="41"/>
        <v>0</v>
      </c>
      <c r="T372" s="155">
        <f t="shared" si="44"/>
        <v>0</v>
      </c>
      <c r="U372" s="161">
        <f t="shared" si="45"/>
        <v>0</v>
      </c>
    </row>
    <row r="373" spans="1:21" x14ac:dyDescent="0.25">
      <c r="A373" s="44"/>
      <c r="B373" s="72">
        <v>7</v>
      </c>
      <c r="C373" s="30"/>
      <c r="D373" s="4" t="s">
        <v>763</v>
      </c>
      <c r="E373" s="308" t="s">
        <v>677</v>
      </c>
      <c r="F373" s="14">
        <v>2</v>
      </c>
      <c r="G373" s="306" t="s">
        <v>1225</v>
      </c>
      <c r="H373" s="142" t="str">
        <f>HYPERLINK(Таблица2[[#This Row],[Столбец1]],"видео")</f>
        <v>видео</v>
      </c>
      <c r="I373" s="300" t="s">
        <v>1114</v>
      </c>
      <c r="J373" s="169" t="str">
        <f t="shared" si="39"/>
        <v>фото</v>
      </c>
      <c r="K373" s="29" t="s">
        <v>309</v>
      </c>
      <c r="L373" s="185">
        <v>14</v>
      </c>
      <c r="M373" s="206">
        <v>3.7999999999999999E-2</v>
      </c>
      <c r="N373" s="265"/>
      <c r="O373" s="341">
        <v>2</v>
      </c>
      <c r="P373" s="12">
        <v>5984</v>
      </c>
      <c r="Q373" s="49">
        <f>'Бытовая пиротехника MAXSEM'!$P373*(1-процент)</f>
        <v>5984</v>
      </c>
      <c r="R373" s="49">
        <f t="shared" si="40"/>
        <v>11968</v>
      </c>
      <c r="S373" s="173">
        <f t="shared" si="41"/>
        <v>0</v>
      </c>
      <c r="T373" s="155">
        <f t="shared" si="44"/>
        <v>0</v>
      </c>
      <c r="U373" s="161">
        <f t="shared" si="45"/>
        <v>0</v>
      </c>
    </row>
    <row r="374" spans="1:21" x14ac:dyDescent="0.25">
      <c r="A374" s="44"/>
      <c r="B374" s="72">
        <v>8</v>
      </c>
      <c r="C374" s="52" t="s">
        <v>49</v>
      </c>
      <c r="D374" s="4" t="s">
        <v>764</v>
      </c>
      <c r="E374" s="308" t="s">
        <v>811</v>
      </c>
      <c r="F374" s="14"/>
      <c r="G374" s="306" t="s">
        <v>1305</v>
      </c>
      <c r="H374" s="142" t="str">
        <f>HYPERLINK(Таблица2[[#This Row],[Столбец1]],"видео")</f>
        <v>видео</v>
      </c>
      <c r="I374" s="290"/>
      <c r="J374" s="141"/>
      <c r="K374" s="15"/>
      <c r="L374" s="183"/>
      <c r="M374" s="204"/>
      <c r="N374" s="265"/>
      <c r="O374" s="341"/>
      <c r="P374" s="245"/>
      <c r="Q374" s="49">
        <f>'Бытовая пиротехника MAXSEM'!$P374*(1-процент)</f>
        <v>0</v>
      </c>
      <c r="R374" s="49">
        <f t="shared" si="40"/>
        <v>0</v>
      </c>
      <c r="S374" s="173">
        <f t="shared" si="41"/>
        <v>0</v>
      </c>
      <c r="T374" s="30">
        <f t="shared" si="44"/>
        <v>0</v>
      </c>
      <c r="U374" s="246">
        <f t="shared" si="45"/>
        <v>0</v>
      </c>
    </row>
    <row r="375" spans="1:21" x14ac:dyDescent="0.25">
      <c r="A375" s="44"/>
      <c r="B375" s="72">
        <v>9</v>
      </c>
      <c r="C375" s="13"/>
      <c r="D375" s="4" t="s">
        <v>715</v>
      </c>
      <c r="E375" s="308" t="s">
        <v>678</v>
      </c>
      <c r="F375" s="14">
        <v>1</v>
      </c>
      <c r="G375" s="306" t="s">
        <v>1306</v>
      </c>
      <c r="H375" s="142" t="str">
        <f>HYPERLINK(Таблица2[[#This Row],[Столбец1]],"видео")</f>
        <v>видео</v>
      </c>
      <c r="I375" s="300" t="s">
        <v>1115</v>
      </c>
      <c r="J375" s="169" t="str">
        <f t="shared" si="39"/>
        <v>фото</v>
      </c>
      <c r="K375" s="15" t="s">
        <v>403</v>
      </c>
      <c r="L375" s="183">
        <v>13</v>
      </c>
      <c r="M375" s="204">
        <v>3.9E-2</v>
      </c>
      <c r="N375" s="265"/>
      <c r="O375" s="341"/>
      <c r="P375" s="12">
        <v>10888.9</v>
      </c>
      <c r="Q375" s="49">
        <f>'Бытовая пиротехника MAXSEM'!$P375*(1-процент)</f>
        <v>10888.9</v>
      </c>
      <c r="R375" s="49">
        <f t="shared" si="40"/>
        <v>10888.9</v>
      </c>
      <c r="S375" s="173">
        <f t="shared" si="41"/>
        <v>0</v>
      </c>
      <c r="T375" s="155">
        <f t="shared" si="44"/>
        <v>0</v>
      </c>
      <c r="U375" s="161">
        <f t="shared" si="45"/>
        <v>0</v>
      </c>
    </row>
    <row r="376" spans="1:21" ht="16.5" thickBot="1" x14ac:dyDescent="0.3">
      <c r="A376" s="44"/>
      <c r="B376" s="73">
        <v>10</v>
      </c>
      <c r="C376" s="112" t="s">
        <v>49</v>
      </c>
      <c r="D376" s="75" t="s">
        <v>765</v>
      </c>
      <c r="E376" s="310" t="s">
        <v>812</v>
      </c>
      <c r="F376" s="77"/>
      <c r="G376" s="307" t="s">
        <v>1300</v>
      </c>
      <c r="H376" s="143" t="str">
        <f>HYPERLINK(Таблица2[[#This Row],[Столбец1]],"видео")</f>
        <v>видео</v>
      </c>
      <c r="I376" s="296"/>
      <c r="J376" s="144"/>
      <c r="K376" s="78"/>
      <c r="L376" s="186"/>
      <c r="M376" s="207"/>
      <c r="N376" s="266"/>
      <c r="O376" s="342"/>
      <c r="P376" s="242"/>
      <c r="Q376" s="113">
        <f>'Бытовая пиротехника MAXSEM'!$P376*(1-процент)</f>
        <v>0</v>
      </c>
      <c r="R376" s="113">
        <f t="shared" si="40"/>
        <v>0</v>
      </c>
      <c r="S376" s="175">
        <f t="shared" si="41"/>
        <v>0</v>
      </c>
      <c r="T376" s="115">
        <f t="shared" si="44"/>
        <v>0</v>
      </c>
      <c r="U376" s="255">
        <f t="shared" si="45"/>
        <v>0</v>
      </c>
    </row>
    <row r="377" spans="1:21" ht="16.5" thickBot="1" x14ac:dyDescent="0.3">
      <c r="A377" s="44"/>
      <c r="B377" s="86"/>
      <c r="C377" s="96" t="s">
        <v>416</v>
      </c>
      <c r="D377" s="87"/>
      <c r="E377" s="88"/>
      <c r="F377" s="104"/>
      <c r="G377" s="109" t="s">
        <v>878</v>
      </c>
      <c r="H377" s="167"/>
      <c r="I377" s="292" t="s">
        <v>878</v>
      </c>
      <c r="J377" s="167"/>
      <c r="K377" s="90"/>
      <c r="L377" s="187"/>
      <c r="M377" s="208"/>
      <c r="N377" s="91"/>
      <c r="O377" s="343"/>
      <c r="P377" s="92"/>
      <c r="Q377" s="93"/>
      <c r="R377" s="93">
        <f t="shared" si="40"/>
        <v>0</v>
      </c>
      <c r="S377" s="196">
        <f t="shared" si="41"/>
        <v>0</v>
      </c>
      <c r="T377" s="40"/>
      <c r="U377" s="40"/>
    </row>
    <row r="378" spans="1:21" x14ac:dyDescent="0.25">
      <c r="A378" s="44"/>
      <c r="B378" s="65">
        <v>1</v>
      </c>
      <c r="C378" s="114"/>
      <c r="D378" s="67" t="s">
        <v>417</v>
      </c>
      <c r="E378" s="135" t="s">
        <v>418</v>
      </c>
      <c r="F378" s="69">
        <v>2</v>
      </c>
      <c r="G378" s="305" t="s">
        <v>1327</v>
      </c>
      <c r="H378" s="140" t="str">
        <f>HYPERLINK(Таблица2[[#This Row],[Столбец1]],"видео")</f>
        <v>видео</v>
      </c>
      <c r="I378" s="301" t="s">
        <v>1116</v>
      </c>
      <c r="J378" s="170" t="str">
        <f t="shared" si="39"/>
        <v>фото</v>
      </c>
      <c r="K378" s="70" t="s">
        <v>309</v>
      </c>
      <c r="L378" s="181">
        <v>15</v>
      </c>
      <c r="M378" s="202">
        <v>0.05</v>
      </c>
      <c r="N378" s="264"/>
      <c r="O378" s="340">
        <v>8</v>
      </c>
      <c r="P378" s="71">
        <v>6910.2</v>
      </c>
      <c r="Q378" s="120">
        <f>'Бытовая пиротехника MAXSEM'!$P378*(1-процент)</f>
        <v>6910.2</v>
      </c>
      <c r="R378" s="120">
        <f t="shared" si="40"/>
        <v>13820.4</v>
      </c>
      <c r="S378" s="150">
        <f t="shared" si="41"/>
        <v>0</v>
      </c>
      <c r="T378" s="157">
        <f t="shared" ref="T378:T383" si="46">N378*L378</f>
        <v>0</v>
      </c>
      <c r="U378" s="158">
        <f t="shared" ref="U378:U383" si="47">N378*M378</f>
        <v>0</v>
      </c>
    </row>
    <row r="379" spans="1:21" x14ac:dyDescent="0.25">
      <c r="A379" s="44"/>
      <c r="B379" s="72">
        <v>2</v>
      </c>
      <c r="C379" s="13"/>
      <c r="D379" s="4" t="s">
        <v>419</v>
      </c>
      <c r="E379" s="6" t="s">
        <v>420</v>
      </c>
      <c r="F379" s="14">
        <v>2</v>
      </c>
      <c r="G379" s="306" t="s">
        <v>1326</v>
      </c>
      <c r="H379" s="142" t="str">
        <f>HYPERLINK(Таблица2[[#This Row],[Столбец1]],"видео")</f>
        <v>видео</v>
      </c>
      <c r="I379" s="300" t="s">
        <v>1117</v>
      </c>
      <c r="J379" s="169" t="str">
        <f t="shared" si="39"/>
        <v>фото</v>
      </c>
      <c r="K379" s="15" t="s">
        <v>309</v>
      </c>
      <c r="L379" s="183">
        <v>15</v>
      </c>
      <c r="M379" s="204">
        <v>0.05</v>
      </c>
      <c r="N379" s="265"/>
      <c r="O379" s="341">
        <v>7</v>
      </c>
      <c r="P379" s="12">
        <v>6910.2</v>
      </c>
      <c r="Q379" s="49">
        <f>'Бытовая пиротехника MAXSEM'!$P379*(1-процент)</f>
        <v>6910.2</v>
      </c>
      <c r="R379" s="49">
        <f t="shared" si="40"/>
        <v>13820.4</v>
      </c>
      <c r="S379" s="151">
        <f t="shared" si="41"/>
        <v>0</v>
      </c>
      <c r="T379" s="155">
        <f t="shared" si="46"/>
        <v>0</v>
      </c>
      <c r="U379" s="161">
        <f t="shared" si="47"/>
        <v>0</v>
      </c>
    </row>
    <row r="380" spans="1:21" x14ac:dyDescent="0.25">
      <c r="A380" s="44"/>
      <c r="B380" s="72">
        <v>3</v>
      </c>
      <c r="C380" s="32"/>
      <c r="D380" s="4" t="s">
        <v>421</v>
      </c>
      <c r="E380" s="6" t="s">
        <v>422</v>
      </c>
      <c r="F380" s="14">
        <v>2</v>
      </c>
      <c r="G380" s="306" t="s">
        <v>1273</v>
      </c>
      <c r="H380" s="142" t="str">
        <f>HYPERLINK(Таблица2[[#This Row],[Столбец1]],"видео")</f>
        <v>видео</v>
      </c>
      <c r="I380" s="300" t="s">
        <v>1118</v>
      </c>
      <c r="J380" s="169" t="str">
        <f t="shared" si="39"/>
        <v>фото</v>
      </c>
      <c r="K380" s="15" t="s">
        <v>309</v>
      </c>
      <c r="L380" s="183">
        <v>16</v>
      </c>
      <c r="M380" s="204">
        <v>0.05</v>
      </c>
      <c r="N380" s="265"/>
      <c r="O380" s="341"/>
      <c r="P380" s="12">
        <v>6910.2</v>
      </c>
      <c r="Q380" s="49">
        <f>'Бытовая пиротехника MAXSEM'!$P380*(1-процент)</f>
        <v>6910.2</v>
      </c>
      <c r="R380" s="49">
        <f t="shared" si="40"/>
        <v>13820.4</v>
      </c>
      <c r="S380" s="151">
        <f t="shared" si="41"/>
        <v>0</v>
      </c>
      <c r="T380" s="155">
        <f t="shared" si="46"/>
        <v>0</v>
      </c>
      <c r="U380" s="161">
        <f t="shared" si="47"/>
        <v>0</v>
      </c>
    </row>
    <row r="381" spans="1:21" x14ac:dyDescent="0.25">
      <c r="A381" s="44"/>
      <c r="B381" s="72">
        <v>4</v>
      </c>
      <c r="C381" s="32"/>
      <c r="D381" s="4" t="s">
        <v>423</v>
      </c>
      <c r="E381" s="6" t="s">
        <v>418</v>
      </c>
      <c r="F381" s="14">
        <v>2</v>
      </c>
      <c r="G381" s="306" t="s">
        <v>1272</v>
      </c>
      <c r="H381" s="142" t="str">
        <f>HYPERLINK(Таблица2[[#This Row],[Столбец1]],"видео")</f>
        <v>видео</v>
      </c>
      <c r="I381" s="300" t="s">
        <v>1119</v>
      </c>
      <c r="J381" s="169" t="str">
        <f t="shared" si="39"/>
        <v>фото</v>
      </c>
      <c r="K381" s="15" t="s">
        <v>309</v>
      </c>
      <c r="L381" s="183">
        <v>16</v>
      </c>
      <c r="M381" s="204">
        <v>0.05</v>
      </c>
      <c r="N381" s="265"/>
      <c r="O381" s="341">
        <v>8</v>
      </c>
      <c r="P381" s="12">
        <v>6910.2</v>
      </c>
      <c r="Q381" s="49">
        <f>'Бытовая пиротехника MAXSEM'!$P381*(1-процент)</f>
        <v>6910.2</v>
      </c>
      <c r="R381" s="49">
        <f t="shared" si="40"/>
        <v>13820.4</v>
      </c>
      <c r="S381" s="151">
        <f t="shared" si="41"/>
        <v>0</v>
      </c>
      <c r="T381" s="155">
        <f t="shared" si="46"/>
        <v>0</v>
      </c>
      <c r="U381" s="161">
        <f t="shared" si="47"/>
        <v>0</v>
      </c>
    </row>
    <row r="382" spans="1:21" x14ac:dyDescent="0.25">
      <c r="A382" s="44"/>
      <c r="B382" s="72">
        <v>5</v>
      </c>
      <c r="C382" s="13"/>
      <c r="D382" s="4" t="s">
        <v>424</v>
      </c>
      <c r="E382" s="6" t="s">
        <v>425</v>
      </c>
      <c r="F382" s="14">
        <v>2</v>
      </c>
      <c r="G382" s="306" t="s">
        <v>1325</v>
      </c>
      <c r="H382" s="142" t="str">
        <f>HYPERLINK(Таблица2[[#This Row],[Столбец1]],"видео")</f>
        <v>видео</v>
      </c>
      <c r="I382" s="300" t="s">
        <v>1120</v>
      </c>
      <c r="J382" s="169" t="str">
        <f t="shared" si="39"/>
        <v>фото</v>
      </c>
      <c r="K382" s="15" t="s">
        <v>309</v>
      </c>
      <c r="L382" s="183">
        <v>14</v>
      </c>
      <c r="M382" s="204">
        <v>4.2999999999999997E-2</v>
      </c>
      <c r="N382" s="265"/>
      <c r="O382" s="341">
        <v>11</v>
      </c>
      <c r="P382" s="12">
        <v>6538.4</v>
      </c>
      <c r="Q382" s="49">
        <f>'Бытовая пиротехника MAXSEM'!$P382*(1-процент)</f>
        <v>6538.4</v>
      </c>
      <c r="R382" s="49">
        <f t="shared" si="40"/>
        <v>13076.8</v>
      </c>
      <c r="S382" s="151">
        <f t="shared" si="41"/>
        <v>0</v>
      </c>
      <c r="T382" s="155">
        <f t="shared" si="46"/>
        <v>0</v>
      </c>
      <c r="U382" s="161">
        <f t="shared" si="47"/>
        <v>0</v>
      </c>
    </row>
    <row r="383" spans="1:21" ht="16.5" thickBot="1" x14ac:dyDescent="0.3">
      <c r="A383" s="44"/>
      <c r="B383" s="73">
        <v>6</v>
      </c>
      <c r="C383" s="124"/>
      <c r="D383" s="75" t="s">
        <v>426</v>
      </c>
      <c r="E383" s="83" t="s">
        <v>427</v>
      </c>
      <c r="F383" s="77">
        <v>2</v>
      </c>
      <c r="G383" s="307" t="s">
        <v>1324</v>
      </c>
      <c r="H383" s="143" t="str">
        <f>HYPERLINK(Таблица2[[#This Row],[Столбец1]],"видео")</f>
        <v>видео</v>
      </c>
      <c r="I383" s="302" t="s">
        <v>1121</v>
      </c>
      <c r="J383" s="171" t="str">
        <f t="shared" si="39"/>
        <v>фото</v>
      </c>
      <c r="K383" s="78" t="s">
        <v>309</v>
      </c>
      <c r="L383" s="186">
        <v>14</v>
      </c>
      <c r="M383" s="207">
        <v>4.2999999999999997E-2</v>
      </c>
      <c r="N383" s="266"/>
      <c r="O383" s="342">
        <v>5</v>
      </c>
      <c r="P383" s="79">
        <v>6538.4</v>
      </c>
      <c r="Q383" s="113">
        <f>'Бытовая пиротехника MAXSEM'!$P383*(1-процент)</f>
        <v>6538.4</v>
      </c>
      <c r="R383" s="113">
        <f t="shared" si="40"/>
        <v>13076.8</v>
      </c>
      <c r="S383" s="152">
        <f t="shared" si="41"/>
        <v>0</v>
      </c>
      <c r="T383" s="159">
        <f t="shared" si="46"/>
        <v>0</v>
      </c>
      <c r="U383" s="160">
        <f t="shared" si="47"/>
        <v>0</v>
      </c>
    </row>
    <row r="384" spans="1:21" ht="16.5" thickBot="1" x14ac:dyDescent="0.3">
      <c r="A384" s="44"/>
      <c r="B384" s="86"/>
      <c r="C384" s="96" t="s">
        <v>428</v>
      </c>
      <c r="D384" s="87"/>
      <c r="E384" s="88"/>
      <c r="F384" s="104"/>
      <c r="G384" s="109" t="s">
        <v>878</v>
      </c>
      <c r="H384" s="167"/>
      <c r="I384" s="292" t="s">
        <v>878</v>
      </c>
      <c r="J384" s="167"/>
      <c r="K384" s="90"/>
      <c r="L384" s="187"/>
      <c r="M384" s="208"/>
      <c r="N384" s="91"/>
      <c r="O384" s="343"/>
      <c r="P384" s="92"/>
      <c r="Q384" s="93"/>
      <c r="R384" s="93">
        <f t="shared" si="40"/>
        <v>0</v>
      </c>
      <c r="S384" s="196">
        <f t="shared" si="41"/>
        <v>0</v>
      </c>
      <c r="T384" s="40"/>
      <c r="U384" s="40"/>
    </row>
    <row r="385" spans="1:21" x14ac:dyDescent="0.25">
      <c r="A385" s="44"/>
      <c r="B385" s="65">
        <v>1</v>
      </c>
      <c r="C385" s="80"/>
      <c r="D385" s="67" t="s">
        <v>429</v>
      </c>
      <c r="E385" s="68" t="s">
        <v>430</v>
      </c>
      <c r="F385" s="69">
        <v>4</v>
      </c>
      <c r="G385" s="305" t="s">
        <v>1251</v>
      </c>
      <c r="H385" s="140" t="str">
        <f>HYPERLINK(Таблица2[[#This Row],[Столбец1]],"видео")</f>
        <v>видео</v>
      </c>
      <c r="I385" s="301" t="s">
        <v>1122</v>
      </c>
      <c r="J385" s="170" t="str">
        <f t="shared" si="39"/>
        <v>фото</v>
      </c>
      <c r="K385" s="70" t="s">
        <v>304</v>
      </c>
      <c r="L385" s="181">
        <v>15</v>
      </c>
      <c r="M385" s="202">
        <v>5.57E-2</v>
      </c>
      <c r="N385" s="264"/>
      <c r="O385" s="340">
        <v>5</v>
      </c>
      <c r="P385" s="71">
        <v>3634.4</v>
      </c>
      <c r="Q385" s="120">
        <f>'Бытовая пиротехника MAXSEM'!$P385*(1-процент)</f>
        <v>3634.4</v>
      </c>
      <c r="R385" s="120">
        <f t="shared" si="40"/>
        <v>14537.6</v>
      </c>
      <c r="S385" s="150">
        <f t="shared" si="41"/>
        <v>0</v>
      </c>
      <c r="T385" s="157">
        <f t="shared" ref="T385:T401" si="48">N385*L385</f>
        <v>0</v>
      </c>
      <c r="U385" s="158">
        <f t="shared" ref="U385:U401" si="49">N385*M385</f>
        <v>0</v>
      </c>
    </row>
    <row r="386" spans="1:21" x14ac:dyDescent="0.25">
      <c r="A386" s="44"/>
      <c r="B386" s="72">
        <v>2</v>
      </c>
      <c r="C386" s="30"/>
      <c r="D386" s="4" t="s">
        <v>431</v>
      </c>
      <c r="E386" s="5" t="s">
        <v>430</v>
      </c>
      <c r="F386" s="14">
        <v>4</v>
      </c>
      <c r="G386" s="306" t="s">
        <v>1250</v>
      </c>
      <c r="H386" s="142" t="str">
        <f>HYPERLINK(Таблица2[[#This Row],[Столбец1]],"видео")</f>
        <v>видео</v>
      </c>
      <c r="I386" s="287" t="s">
        <v>1123</v>
      </c>
      <c r="J386" s="142" t="str">
        <f t="shared" si="39"/>
        <v>фото</v>
      </c>
      <c r="K386" s="29" t="s">
        <v>304</v>
      </c>
      <c r="L386" s="185">
        <v>15</v>
      </c>
      <c r="M386" s="206">
        <v>0.05</v>
      </c>
      <c r="N386" s="265"/>
      <c r="O386" s="341">
        <v>1</v>
      </c>
      <c r="P386" s="12">
        <v>3506.8</v>
      </c>
      <c r="Q386" s="49">
        <f>'Бытовая пиротехника MAXSEM'!$P386*(1-процент)</f>
        <v>3506.8</v>
      </c>
      <c r="R386" s="49">
        <f t="shared" si="40"/>
        <v>14027.2</v>
      </c>
      <c r="S386" s="151">
        <f t="shared" si="41"/>
        <v>0</v>
      </c>
      <c r="T386" s="155">
        <f t="shared" si="48"/>
        <v>0</v>
      </c>
      <c r="U386" s="161">
        <f t="shared" si="49"/>
        <v>0</v>
      </c>
    </row>
    <row r="387" spans="1:21" x14ac:dyDescent="0.25">
      <c r="A387" s="44"/>
      <c r="B387" s="72">
        <v>3</v>
      </c>
      <c r="C387" s="30"/>
      <c r="D387" s="4" t="s">
        <v>432</v>
      </c>
      <c r="E387" s="5" t="s">
        <v>433</v>
      </c>
      <c r="F387" s="14">
        <v>4</v>
      </c>
      <c r="G387" s="306" t="s">
        <v>1249</v>
      </c>
      <c r="H387" s="142" t="str">
        <f>HYPERLINK(Таблица2[[#This Row],[Столбец1]],"видео")</f>
        <v>видео</v>
      </c>
      <c r="I387" s="300" t="s">
        <v>1124</v>
      </c>
      <c r="J387" s="169" t="str">
        <f t="shared" si="39"/>
        <v>фото</v>
      </c>
      <c r="K387" s="15" t="s">
        <v>304</v>
      </c>
      <c r="L387" s="183">
        <v>20</v>
      </c>
      <c r="M387" s="204">
        <v>6.2199999999999998E-2</v>
      </c>
      <c r="N387" s="265"/>
      <c r="O387" s="341">
        <v>15</v>
      </c>
      <c r="P387" s="12">
        <v>4602.3999999999996</v>
      </c>
      <c r="Q387" s="49">
        <f>'Бытовая пиротехника MAXSEM'!$P387*(1-процент)</f>
        <v>4602.3999999999996</v>
      </c>
      <c r="R387" s="49">
        <f t="shared" si="40"/>
        <v>18409.599999999999</v>
      </c>
      <c r="S387" s="151">
        <f t="shared" si="41"/>
        <v>0</v>
      </c>
      <c r="T387" s="155">
        <f t="shared" si="48"/>
        <v>0</v>
      </c>
      <c r="U387" s="161">
        <f t="shared" si="49"/>
        <v>0</v>
      </c>
    </row>
    <row r="388" spans="1:21" x14ac:dyDescent="0.25">
      <c r="A388" s="44"/>
      <c r="B388" s="72">
        <v>4</v>
      </c>
      <c r="C388" s="30"/>
      <c r="D388" s="4" t="s">
        <v>844</v>
      </c>
      <c r="E388" s="5" t="s">
        <v>433</v>
      </c>
      <c r="F388" s="14">
        <v>4</v>
      </c>
      <c r="G388" s="306" t="s">
        <v>1303</v>
      </c>
      <c r="H388" s="142" t="str">
        <f>HYPERLINK(Таблица2[[#This Row],[Столбец1]],"видео")</f>
        <v>видео</v>
      </c>
      <c r="I388" s="300" t="s">
        <v>1125</v>
      </c>
      <c r="J388" s="169" t="str">
        <f t="shared" si="39"/>
        <v>фото</v>
      </c>
      <c r="K388" s="29" t="s">
        <v>304</v>
      </c>
      <c r="L388" s="185">
        <v>20</v>
      </c>
      <c r="M388" s="206">
        <v>5.2999999999999999E-2</v>
      </c>
      <c r="N388" s="265"/>
      <c r="O388" s="341">
        <v>9</v>
      </c>
      <c r="P388" s="12">
        <v>4395.6000000000004</v>
      </c>
      <c r="Q388" s="49">
        <f>'Бытовая пиротехника MAXSEM'!$P388*(1-процент)</f>
        <v>4395.6000000000004</v>
      </c>
      <c r="R388" s="49">
        <f t="shared" si="40"/>
        <v>17582.400000000001</v>
      </c>
      <c r="S388" s="151">
        <f t="shared" si="41"/>
        <v>0</v>
      </c>
      <c r="T388" s="155">
        <f t="shared" si="48"/>
        <v>0</v>
      </c>
      <c r="U388" s="161">
        <f t="shared" si="49"/>
        <v>0</v>
      </c>
    </row>
    <row r="389" spans="1:21" x14ac:dyDescent="0.25">
      <c r="A389" s="44"/>
      <c r="B389" s="72">
        <v>5</v>
      </c>
      <c r="C389" s="30"/>
      <c r="D389" s="4" t="s">
        <v>845</v>
      </c>
      <c r="E389" s="5" t="s">
        <v>434</v>
      </c>
      <c r="F389" s="14">
        <v>4</v>
      </c>
      <c r="G389" s="306" t="s">
        <v>1302</v>
      </c>
      <c r="H389" s="142" t="str">
        <f>HYPERLINK(Таблица2[[#This Row],[Столбец1]],"видео")</f>
        <v>видео</v>
      </c>
      <c r="I389" s="300" t="s">
        <v>1126</v>
      </c>
      <c r="J389" s="169" t="str">
        <f t="shared" si="39"/>
        <v>фото</v>
      </c>
      <c r="K389" s="29" t="s">
        <v>304</v>
      </c>
      <c r="L389" s="185">
        <v>20</v>
      </c>
      <c r="M389" s="206">
        <v>0.05</v>
      </c>
      <c r="N389" s="265"/>
      <c r="O389" s="341">
        <v>11</v>
      </c>
      <c r="P389" s="12">
        <v>4327.3999999999996</v>
      </c>
      <c r="Q389" s="49">
        <f>'Бытовая пиротехника MAXSEM'!$P389*(1-процент)</f>
        <v>4327.3999999999996</v>
      </c>
      <c r="R389" s="49">
        <f t="shared" si="40"/>
        <v>17309.599999999999</v>
      </c>
      <c r="S389" s="151">
        <f t="shared" si="41"/>
        <v>0</v>
      </c>
      <c r="T389" s="155">
        <f t="shared" si="48"/>
        <v>0</v>
      </c>
      <c r="U389" s="161">
        <f t="shared" si="49"/>
        <v>0</v>
      </c>
    </row>
    <row r="390" spans="1:21" x14ac:dyDescent="0.25">
      <c r="A390" s="44"/>
      <c r="B390" s="72">
        <v>6</v>
      </c>
      <c r="C390" s="13"/>
      <c r="D390" s="4" t="s">
        <v>435</v>
      </c>
      <c r="E390" s="5" t="s">
        <v>436</v>
      </c>
      <c r="F390" s="14">
        <v>3</v>
      </c>
      <c r="G390" s="306" t="s">
        <v>1301</v>
      </c>
      <c r="H390" s="142" t="str">
        <f>HYPERLINK(Таблица2[[#This Row],[Столбец1]],"видео")</f>
        <v>видео</v>
      </c>
      <c r="I390" s="300" t="s">
        <v>1127</v>
      </c>
      <c r="J390" s="169" t="str">
        <f t="shared" ref="J390:J443" si="50">HYPERLINK(I390,"фото")</f>
        <v>фото</v>
      </c>
      <c r="K390" s="15" t="s">
        <v>314</v>
      </c>
      <c r="L390" s="183">
        <v>22</v>
      </c>
      <c r="M390" s="204">
        <v>6.6500000000000004E-2</v>
      </c>
      <c r="N390" s="265"/>
      <c r="O390" s="341">
        <v>3</v>
      </c>
      <c r="P390" s="12">
        <v>6512</v>
      </c>
      <c r="Q390" s="49">
        <f>'Бытовая пиротехника MAXSEM'!$P390*(1-процент)</f>
        <v>6512</v>
      </c>
      <c r="R390" s="49">
        <f t="shared" si="40"/>
        <v>19536</v>
      </c>
      <c r="S390" s="151">
        <f t="shared" si="41"/>
        <v>0</v>
      </c>
      <c r="T390" s="155">
        <f t="shared" si="48"/>
        <v>0</v>
      </c>
      <c r="U390" s="161">
        <f t="shared" si="49"/>
        <v>0</v>
      </c>
    </row>
    <row r="391" spans="1:21" x14ac:dyDescent="0.25">
      <c r="A391" s="44"/>
      <c r="B391" s="72">
        <v>7</v>
      </c>
      <c r="C391" s="30"/>
      <c r="D391" s="4" t="s">
        <v>437</v>
      </c>
      <c r="E391" s="5" t="s">
        <v>438</v>
      </c>
      <c r="F391" s="14">
        <v>2</v>
      </c>
      <c r="G391" s="306" t="s">
        <v>1248</v>
      </c>
      <c r="H391" s="142" t="str">
        <f>HYPERLINK(Таблица2[[#This Row],[Столбец1]],"видео")</f>
        <v>видео</v>
      </c>
      <c r="I391" s="300" t="s">
        <v>1128</v>
      </c>
      <c r="J391" s="169" t="str">
        <f t="shared" si="50"/>
        <v>фото</v>
      </c>
      <c r="K391" s="15" t="s">
        <v>309</v>
      </c>
      <c r="L391" s="183">
        <v>20</v>
      </c>
      <c r="M391" s="204">
        <v>0.06</v>
      </c>
      <c r="N391" s="265"/>
      <c r="O391" s="341">
        <v>1</v>
      </c>
      <c r="P391" s="12">
        <v>8838.5</v>
      </c>
      <c r="Q391" s="49">
        <f>'Бытовая пиротехника MAXSEM'!$P391*(1-процент)</f>
        <v>8838.5</v>
      </c>
      <c r="R391" s="49">
        <f t="shared" ref="R391:R443" si="51">Q391*F391</f>
        <v>17677</v>
      </c>
      <c r="S391" s="151">
        <f t="shared" ref="S391:S443" si="52">R391*N391</f>
        <v>0</v>
      </c>
      <c r="T391" s="155">
        <f t="shared" si="48"/>
        <v>0</v>
      </c>
      <c r="U391" s="161">
        <f t="shared" si="49"/>
        <v>0</v>
      </c>
    </row>
    <row r="392" spans="1:21" x14ac:dyDescent="0.25">
      <c r="A392" s="44"/>
      <c r="B392" s="72">
        <v>8</v>
      </c>
      <c r="C392" s="32"/>
      <c r="D392" s="4" t="s">
        <v>439</v>
      </c>
      <c r="E392" s="5" t="s">
        <v>440</v>
      </c>
      <c r="F392" s="14">
        <v>4</v>
      </c>
      <c r="G392" s="306" t="s">
        <v>1299</v>
      </c>
      <c r="H392" s="142" t="str">
        <f>HYPERLINK(Таблица2[[#This Row],[Столбец1]],"видео")</f>
        <v>видео</v>
      </c>
      <c r="I392" s="300" t="s">
        <v>1129</v>
      </c>
      <c r="J392" s="169" t="str">
        <f t="shared" si="50"/>
        <v>фото</v>
      </c>
      <c r="K392" s="15" t="s">
        <v>304</v>
      </c>
      <c r="L392" s="183">
        <v>20</v>
      </c>
      <c r="M392" s="204">
        <v>6.3E-2</v>
      </c>
      <c r="N392" s="265"/>
      <c r="O392" s="341">
        <v>14</v>
      </c>
      <c r="P392" s="12">
        <v>4059</v>
      </c>
      <c r="Q392" s="49">
        <f>'Бытовая пиротехника MAXSEM'!$P392*(1-процент)</f>
        <v>4059</v>
      </c>
      <c r="R392" s="49">
        <f t="shared" si="51"/>
        <v>16236</v>
      </c>
      <c r="S392" s="151">
        <f t="shared" si="52"/>
        <v>0</v>
      </c>
      <c r="T392" s="155">
        <f t="shared" si="48"/>
        <v>0</v>
      </c>
      <c r="U392" s="161">
        <f t="shared" si="49"/>
        <v>0</v>
      </c>
    </row>
    <row r="393" spans="1:21" x14ac:dyDescent="0.25">
      <c r="A393" s="44"/>
      <c r="B393" s="72">
        <v>9</v>
      </c>
      <c r="C393" s="32"/>
      <c r="D393" s="4" t="s">
        <v>441</v>
      </c>
      <c r="E393" s="5" t="s">
        <v>442</v>
      </c>
      <c r="F393" s="14">
        <v>4</v>
      </c>
      <c r="G393" s="306" t="s">
        <v>1298</v>
      </c>
      <c r="H393" s="142" t="str">
        <f>HYPERLINK(Таблица2[[#This Row],[Столбец1]],"видео")</f>
        <v>видео</v>
      </c>
      <c r="I393" s="300" t="s">
        <v>1130</v>
      </c>
      <c r="J393" s="169" t="str">
        <f t="shared" si="50"/>
        <v>фото</v>
      </c>
      <c r="K393" s="29" t="s">
        <v>304</v>
      </c>
      <c r="L393" s="185">
        <v>21</v>
      </c>
      <c r="M393" s="206">
        <v>6.2E-2</v>
      </c>
      <c r="N393" s="265"/>
      <c r="O393" s="341">
        <v>3</v>
      </c>
      <c r="P393" s="12">
        <v>4037</v>
      </c>
      <c r="Q393" s="49">
        <f>'Бытовая пиротехника MAXSEM'!$P393*(1-процент)</f>
        <v>4037</v>
      </c>
      <c r="R393" s="49">
        <f t="shared" si="51"/>
        <v>16148</v>
      </c>
      <c r="S393" s="151">
        <f t="shared" si="52"/>
        <v>0</v>
      </c>
      <c r="T393" s="155">
        <f t="shared" si="48"/>
        <v>0</v>
      </c>
      <c r="U393" s="161">
        <f t="shared" si="49"/>
        <v>0</v>
      </c>
    </row>
    <row r="394" spans="1:21" x14ac:dyDescent="0.25">
      <c r="A394" s="44"/>
      <c r="B394" s="72">
        <v>10</v>
      </c>
      <c r="C394" s="32"/>
      <c r="D394" s="4" t="s">
        <v>443</v>
      </c>
      <c r="E394" s="5" t="s">
        <v>444</v>
      </c>
      <c r="F394" s="14">
        <v>4</v>
      </c>
      <c r="G394" s="306" t="s">
        <v>1297</v>
      </c>
      <c r="H394" s="142" t="str">
        <f>HYPERLINK(Таблица2[[#This Row],[Столбец1]],"видео")</f>
        <v>видео</v>
      </c>
      <c r="I394" s="300" t="s">
        <v>1131</v>
      </c>
      <c r="J394" s="169" t="str">
        <f t="shared" si="50"/>
        <v>фото</v>
      </c>
      <c r="K394" s="15" t="s">
        <v>304</v>
      </c>
      <c r="L394" s="183">
        <v>26</v>
      </c>
      <c r="M394" s="204">
        <v>7.0000000000000007E-2</v>
      </c>
      <c r="N394" s="265"/>
      <c r="O394" s="341">
        <v>9</v>
      </c>
      <c r="P394" s="12">
        <v>5078.7</v>
      </c>
      <c r="Q394" s="49">
        <f>'Бытовая пиротехника MAXSEM'!$P394*(1-процент)</f>
        <v>5078.7</v>
      </c>
      <c r="R394" s="49">
        <f t="shared" si="51"/>
        <v>20314.8</v>
      </c>
      <c r="S394" s="151">
        <f t="shared" si="52"/>
        <v>0</v>
      </c>
      <c r="T394" s="155">
        <f t="shared" si="48"/>
        <v>0</v>
      </c>
      <c r="U394" s="161">
        <f t="shared" si="49"/>
        <v>0</v>
      </c>
    </row>
    <row r="395" spans="1:21" x14ac:dyDescent="0.25">
      <c r="A395" s="44"/>
      <c r="B395" s="72">
        <v>11</v>
      </c>
      <c r="C395" s="32"/>
      <c r="D395" s="4" t="s">
        <v>846</v>
      </c>
      <c r="E395" s="5" t="s">
        <v>445</v>
      </c>
      <c r="F395" s="14">
        <v>4</v>
      </c>
      <c r="G395" s="306" t="s">
        <v>1247</v>
      </c>
      <c r="H395" s="142" t="str">
        <f>HYPERLINK(Таблица2[[#This Row],[Столбец1]],"видео")</f>
        <v>видео</v>
      </c>
      <c r="I395" s="300" t="s">
        <v>1132</v>
      </c>
      <c r="J395" s="169" t="str">
        <f t="shared" si="50"/>
        <v>фото</v>
      </c>
      <c r="K395" s="29" t="s">
        <v>304</v>
      </c>
      <c r="L395" s="185">
        <v>26</v>
      </c>
      <c r="M395" s="206">
        <v>7.0000000000000007E-2</v>
      </c>
      <c r="N395" s="265"/>
      <c r="O395" s="341">
        <v>2</v>
      </c>
      <c r="P395" s="12">
        <v>5078.7</v>
      </c>
      <c r="Q395" s="49">
        <f>'Бытовая пиротехника MAXSEM'!$P395*(1-процент)</f>
        <v>5078.7</v>
      </c>
      <c r="R395" s="49">
        <f t="shared" si="51"/>
        <v>20314.8</v>
      </c>
      <c r="S395" s="151">
        <f t="shared" si="52"/>
        <v>0</v>
      </c>
      <c r="T395" s="155">
        <f t="shared" si="48"/>
        <v>0</v>
      </c>
      <c r="U395" s="161">
        <f t="shared" si="49"/>
        <v>0</v>
      </c>
    </row>
    <row r="396" spans="1:21" x14ac:dyDescent="0.25">
      <c r="A396" s="44"/>
      <c r="B396" s="72">
        <v>12</v>
      </c>
      <c r="C396" s="32"/>
      <c r="D396" s="4" t="s">
        <v>446</v>
      </c>
      <c r="E396" s="5" t="s">
        <v>447</v>
      </c>
      <c r="F396" s="14">
        <v>2</v>
      </c>
      <c r="G396" s="306" t="s">
        <v>1296</v>
      </c>
      <c r="H396" s="142" t="str">
        <f>HYPERLINK(Таблица2[[#This Row],[Столбец1]],"видео")</f>
        <v>видео</v>
      </c>
      <c r="I396" s="300" t="s">
        <v>1133</v>
      </c>
      <c r="J396" s="169" t="str">
        <f t="shared" si="50"/>
        <v>фото</v>
      </c>
      <c r="K396" s="15" t="s">
        <v>309</v>
      </c>
      <c r="L396" s="183">
        <v>19</v>
      </c>
      <c r="M396" s="204">
        <v>0.05</v>
      </c>
      <c r="N396" s="265"/>
      <c r="O396" s="341"/>
      <c r="P396" s="12">
        <v>7301.8</v>
      </c>
      <c r="Q396" s="49">
        <f>'Бытовая пиротехника MAXSEM'!$P396*(1-процент)</f>
        <v>7301.8</v>
      </c>
      <c r="R396" s="49">
        <f t="shared" si="51"/>
        <v>14603.6</v>
      </c>
      <c r="S396" s="151">
        <f t="shared" si="52"/>
        <v>0</v>
      </c>
      <c r="T396" s="155">
        <f t="shared" si="48"/>
        <v>0</v>
      </c>
      <c r="U396" s="161">
        <f t="shared" si="49"/>
        <v>0</v>
      </c>
    </row>
    <row r="397" spans="1:21" x14ac:dyDescent="0.25">
      <c r="A397" s="44"/>
      <c r="B397" s="72">
        <v>13</v>
      </c>
      <c r="C397" s="13"/>
      <c r="D397" s="4" t="s">
        <v>448</v>
      </c>
      <c r="E397" s="5" t="s">
        <v>449</v>
      </c>
      <c r="F397" s="14">
        <v>2</v>
      </c>
      <c r="G397" s="306" t="s">
        <v>1295</v>
      </c>
      <c r="H397" s="142" t="str">
        <f>HYPERLINK(Таблица2[[#This Row],[Столбец1]],"видео")</f>
        <v>видео</v>
      </c>
      <c r="I397" s="300" t="s">
        <v>1134</v>
      </c>
      <c r="J397" s="169" t="str">
        <f t="shared" si="50"/>
        <v>фото</v>
      </c>
      <c r="K397" s="15" t="s">
        <v>309</v>
      </c>
      <c r="L397" s="183">
        <v>26</v>
      </c>
      <c r="M397" s="204">
        <v>7.0000000000000007E-2</v>
      </c>
      <c r="N397" s="265"/>
      <c r="O397" s="341"/>
      <c r="P397" s="12">
        <v>10001.200000000001</v>
      </c>
      <c r="Q397" s="49">
        <f>'Бытовая пиротехника MAXSEM'!$P397*(1-процент)</f>
        <v>10001.200000000001</v>
      </c>
      <c r="R397" s="49">
        <f t="shared" si="51"/>
        <v>20002.400000000001</v>
      </c>
      <c r="S397" s="151">
        <f t="shared" si="52"/>
        <v>0</v>
      </c>
      <c r="T397" s="155">
        <f t="shared" si="48"/>
        <v>0</v>
      </c>
      <c r="U397" s="161">
        <f t="shared" si="49"/>
        <v>0</v>
      </c>
    </row>
    <row r="398" spans="1:21" x14ac:dyDescent="0.25">
      <c r="A398" s="44"/>
      <c r="B398" s="72">
        <v>14</v>
      </c>
      <c r="C398" s="32"/>
      <c r="D398" s="4" t="s">
        <v>450</v>
      </c>
      <c r="E398" s="5" t="s">
        <v>451</v>
      </c>
      <c r="F398" s="14">
        <v>3</v>
      </c>
      <c r="G398" s="306" t="s">
        <v>1246</v>
      </c>
      <c r="H398" s="142" t="str">
        <f>HYPERLINK(Таблица2[[#This Row],[Столбец1]],"видео")</f>
        <v>видео</v>
      </c>
      <c r="I398" s="300" t="s">
        <v>1135</v>
      </c>
      <c r="J398" s="169" t="str">
        <f t="shared" si="50"/>
        <v>фото</v>
      </c>
      <c r="K398" s="15" t="s">
        <v>314</v>
      </c>
      <c r="L398" s="183">
        <v>20</v>
      </c>
      <c r="M398" s="204">
        <v>6.2E-2</v>
      </c>
      <c r="N398" s="265"/>
      <c r="O398" s="341"/>
      <c r="P398" s="12">
        <v>4983</v>
      </c>
      <c r="Q398" s="49">
        <f>'Бытовая пиротехника MAXSEM'!$P398*(1-процент)</f>
        <v>4983</v>
      </c>
      <c r="R398" s="49">
        <f t="shared" si="51"/>
        <v>14949</v>
      </c>
      <c r="S398" s="151">
        <f t="shared" si="52"/>
        <v>0</v>
      </c>
      <c r="T398" s="155">
        <f t="shared" si="48"/>
        <v>0</v>
      </c>
      <c r="U398" s="161">
        <f t="shared" si="49"/>
        <v>0</v>
      </c>
    </row>
    <row r="399" spans="1:21" x14ac:dyDescent="0.25">
      <c r="A399" s="44"/>
      <c r="B399" s="72">
        <v>15</v>
      </c>
      <c r="C399" s="13"/>
      <c r="D399" s="4" t="s">
        <v>452</v>
      </c>
      <c r="E399" s="5" t="s">
        <v>453</v>
      </c>
      <c r="F399" s="14">
        <v>3</v>
      </c>
      <c r="G399" s="306" t="s">
        <v>1245</v>
      </c>
      <c r="H399" s="142" t="str">
        <f>HYPERLINK(Таблица2[[#This Row],[Столбец1]],"видео")</f>
        <v>видео</v>
      </c>
      <c r="I399" s="300" t="s">
        <v>1136</v>
      </c>
      <c r="J399" s="169" t="str">
        <f t="shared" si="50"/>
        <v>фото</v>
      </c>
      <c r="K399" s="15" t="s">
        <v>314</v>
      </c>
      <c r="L399" s="183">
        <v>25</v>
      </c>
      <c r="M399" s="204">
        <v>7.1999999999999995E-2</v>
      </c>
      <c r="N399" s="265"/>
      <c r="O399" s="341"/>
      <c r="P399" s="12">
        <v>6066.5</v>
      </c>
      <c r="Q399" s="49">
        <f>'Бытовая пиротехника MAXSEM'!$P399*(1-процент)</f>
        <v>6066.5</v>
      </c>
      <c r="R399" s="49">
        <f t="shared" si="51"/>
        <v>18199.5</v>
      </c>
      <c r="S399" s="151">
        <f t="shared" si="52"/>
        <v>0</v>
      </c>
      <c r="T399" s="155">
        <f t="shared" si="48"/>
        <v>0</v>
      </c>
      <c r="U399" s="161">
        <f t="shared" si="49"/>
        <v>0</v>
      </c>
    </row>
    <row r="400" spans="1:21" x14ac:dyDescent="0.25">
      <c r="A400" s="44"/>
      <c r="B400" s="72">
        <v>16</v>
      </c>
      <c r="C400" s="13"/>
      <c r="D400" s="4" t="s">
        <v>454</v>
      </c>
      <c r="E400" s="5" t="s">
        <v>455</v>
      </c>
      <c r="F400" s="14">
        <v>2</v>
      </c>
      <c r="G400" s="306" t="s">
        <v>1244</v>
      </c>
      <c r="H400" s="142" t="str">
        <f>HYPERLINK(Таблица2[[#This Row],[Столбец1]],"видео")</f>
        <v>видео</v>
      </c>
      <c r="I400" s="300" t="s">
        <v>1137</v>
      </c>
      <c r="J400" s="169" t="str">
        <f t="shared" si="50"/>
        <v>фото</v>
      </c>
      <c r="K400" s="15" t="s">
        <v>309</v>
      </c>
      <c r="L400" s="183">
        <v>26</v>
      </c>
      <c r="M400" s="204">
        <v>6.8000000000000005E-2</v>
      </c>
      <c r="N400" s="265"/>
      <c r="O400" s="341"/>
      <c r="P400" s="12">
        <v>8694.4</v>
      </c>
      <c r="Q400" s="49">
        <f>'Бытовая пиротехника MAXSEM'!$P400*(1-процент)</f>
        <v>8694.4</v>
      </c>
      <c r="R400" s="49">
        <f t="shared" si="51"/>
        <v>17388.8</v>
      </c>
      <c r="S400" s="151">
        <f t="shared" si="52"/>
        <v>0</v>
      </c>
      <c r="T400" s="155">
        <f t="shared" si="48"/>
        <v>0</v>
      </c>
      <c r="U400" s="161">
        <f t="shared" si="49"/>
        <v>0</v>
      </c>
    </row>
    <row r="401" spans="1:21" ht="16.5" thickBot="1" x14ac:dyDescent="0.3">
      <c r="A401" s="44"/>
      <c r="B401" s="73">
        <v>17</v>
      </c>
      <c r="C401" s="124"/>
      <c r="D401" s="75" t="s">
        <v>456</v>
      </c>
      <c r="E401" s="76" t="s">
        <v>457</v>
      </c>
      <c r="F401" s="77">
        <v>1</v>
      </c>
      <c r="G401" s="307" t="s">
        <v>1294</v>
      </c>
      <c r="H401" s="143" t="str">
        <f>HYPERLINK(Таблица2[[#This Row],[Столбец1]],"видео")</f>
        <v>видео</v>
      </c>
      <c r="I401" s="302" t="s">
        <v>1138</v>
      </c>
      <c r="J401" s="171" t="str">
        <f t="shared" si="50"/>
        <v>фото</v>
      </c>
      <c r="K401" s="78" t="s">
        <v>403</v>
      </c>
      <c r="L401" s="186">
        <v>17</v>
      </c>
      <c r="M401" s="207">
        <v>4.8000000000000001E-2</v>
      </c>
      <c r="N401" s="266"/>
      <c r="O401" s="342"/>
      <c r="P401" s="79">
        <v>11987.8</v>
      </c>
      <c r="Q401" s="113">
        <f>'Бытовая пиротехника MAXSEM'!$P401*(1-процент)</f>
        <v>11987.8</v>
      </c>
      <c r="R401" s="113">
        <f t="shared" si="51"/>
        <v>11987.8</v>
      </c>
      <c r="S401" s="152">
        <f t="shared" si="52"/>
        <v>0</v>
      </c>
      <c r="T401" s="159">
        <f t="shared" si="48"/>
        <v>0</v>
      </c>
      <c r="U401" s="160">
        <f t="shared" si="49"/>
        <v>0</v>
      </c>
    </row>
    <row r="402" spans="1:21" ht="16.5" thickBot="1" x14ac:dyDescent="0.3">
      <c r="A402" s="44"/>
      <c r="B402" s="86"/>
      <c r="C402" s="108" t="s">
        <v>482</v>
      </c>
      <c r="D402" s="87"/>
      <c r="E402" s="88"/>
      <c r="F402" s="89"/>
      <c r="G402" s="277" t="s">
        <v>878</v>
      </c>
      <c r="H402" s="167"/>
      <c r="I402" s="295" t="s">
        <v>878</v>
      </c>
      <c r="J402" s="167"/>
      <c r="K402" s="90"/>
      <c r="L402" s="187"/>
      <c r="M402" s="208"/>
      <c r="N402" s="91"/>
      <c r="O402" s="343"/>
      <c r="P402" s="92"/>
      <c r="Q402" s="93"/>
      <c r="R402" s="93">
        <f t="shared" si="51"/>
        <v>0</v>
      </c>
      <c r="S402" s="196">
        <f t="shared" si="52"/>
        <v>0</v>
      </c>
      <c r="T402" s="40"/>
      <c r="U402" s="40"/>
    </row>
    <row r="403" spans="1:21" ht="30" x14ac:dyDescent="0.25">
      <c r="A403" s="44"/>
      <c r="B403" s="65">
        <v>1</v>
      </c>
      <c r="C403" s="136"/>
      <c r="D403" s="67" t="s">
        <v>483</v>
      </c>
      <c r="E403" s="68" t="s">
        <v>484</v>
      </c>
      <c r="F403" s="69">
        <v>192</v>
      </c>
      <c r="G403" s="275" t="s">
        <v>878</v>
      </c>
      <c r="H403" s="140"/>
      <c r="I403" s="286" t="s">
        <v>1139</v>
      </c>
      <c r="J403" s="140" t="str">
        <f t="shared" si="50"/>
        <v>фото</v>
      </c>
      <c r="K403" s="70" t="s">
        <v>485</v>
      </c>
      <c r="L403" s="181">
        <v>8</v>
      </c>
      <c r="M403" s="202">
        <v>4.1000000000000002E-2</v>
      </c>
      <c r="N403" s="264"/>
      <c r="O403" s="340"/>
      <c r="P403" s="71">
        <v>42.395833333333336</v>
      </c>
      <c r="Q403" s="120">
        <f>'Бытовая пиротехника MAXSEM'!$P403*(1-процент)</f>
        <v>42.395833333333336</v>
      </c>
      <c r="R403" s="120">
        <f t="shared" si="51"/>
        <v>8140</v>
      </c>
      <c r="S403" s="174">
        <f t="shared" si="52"/>
        <v>0</v>
      </c>
      <c r="T403" s="157">
        <f t="shared" ref="T403:T443" si="53">N403*L403</f>
        <v>0</v>
      </c>
      <c r="U403" s="158">
        <f t="shared" ref="U403:U443" si="54">N403*M403</f>
        <v>0</v>
      </c>
    </row>
    <row r="404" spans="1:21" ht="30" x14ac:dyDescent="0.25">
      <c r="A404" s="44"/>
      <c r="B404" s="72">
        <v>2</v>
      </c>
      <c r="C404" s="1"/>
      <c r="D404" s="4" t="s">
        <v>486</v>
      </c>
      <c r="E404" s="5" t="s">
        <v>487</v>
      </c>
      <c r="F404" s="14">
        <v>192</v>
      </c>
      <c r="G404" s="34" t="s">
        <v>878</v>
      </c>
      <c r="H404" s="142"/>
      <c r="I404" s="287" t="s">
        <v>1140</v>
      </c>
      <c r="J404" s="142" t="str">
        <f t="shared" si="50"/>
        <v>фото</v>
      </c>
      <c r="K404" s="15" t="s">
        <v>485</v>
      </c>
      <c r="L404" s="183">
        <v>17</v>
      </c>
      <c r="M404" s="204">
        <v>9.4E-2</v>
      </c>
      <c r="N404" s="265"/>
      <c r="O404" s="341"/>
      <c r="P404" s="12">
        <v>74.158333333333331</v>
      </c>
      <c r="Q404" s="49">
        <f>'Бытовая пиротехника MAXSEM'!$P404*(1-процент)</f>
        <v>74.158333333333331</v>
      </c>
      <c r="R404" s="49">
        <f t="shared" si="51"/>
        <v>14238.4</v>
      </c>
      <c r="S404" s="173">
        <f t="shared" si="52"/>
        <v>0</v>
      </c>
      <c r="T404" s="155">
        <f t="shared" si="53"/>
        <v>0</v>
      </c>
      <c r="U404" s="161">
        <f t="shared" si="54"/>
        <v>0</v>
      </c>
    </row>
    <row r="405" spans="1:21" ht="30" x14ac:dyDescent="0.25">
      <c r="A405" s="44"/>
      <c r="B405" s="72">
        <v>3</v>
      </c>
      <c r="C405" s="1"/>
      <c r="D405" s="4" t="s">
        <v>488</v>
      </c>
      <c r="E405" s="5" t="s">
        <v>489</v>
      </c>
      <c r="F405" s="14">
        <v>100</v>
      </c>
      <c r="G405" s="34" t="s">
        <v>878</v>
      </c>
      <c r="H405" s="142"/>
      <c r="I405" s="287" t="s">
        <v>1141</v>
      </c>
      <c r="J405" s="142" t="str">
        <f t="shared" si="50"/>
        <v>фото</v>
      </c>
      <c r="K405" s="15" t="s">
        <v>490</v>
      </c>
      <c r="L405" s="183">
        <v>16</v>
      </c>
      <c r="M405" s="204">
        <v>7.4999999999999997E-2</v>
      </c>
      <c r="N405" s="265"/>
      <c r="O405" s="341">
        <v>24</v>
      </c>
      <c r="P405" s="12">
        <v>125.4</v>
      </c>
      <c r="Q405" s="49">
        <f>'Бытовая пиротехника MAXSEM'!$P405*(1-процент)</f>
        <v>125.4</v>
      </c>
      <c r="R405" s="49">
        <f t="shared" si="51"/>
        <v>12540</v>
      </c>
      <c r="S405" s="173">
        <f t="shared" si="52"/>
        <v>0</v>
      </c>
      <c r="T405" s="155">
        <f t="shared" si="53"/>
        <v>0</v>
      </c>
      <c r="U405" s="161">
        <f t="shared" si="54"/>
        <v>0</v>
      </c>
    </row>
    <row r="406" spans="1:21" ht="60" x14ac:dyDescent="0.25">
      <c r="A406" s="44"/>
      <c r="B406" s="72">
        <v>4</v>
      </c>
      <c r="C406" s="1"/>
      <c r="D406" s="4" t="s">
        <v>491</v>
      </c>
      <c r="E406" s="5" t="s">
        <v>492</v>
      </c>
      <c r="F406" s="14">
        <v>100</v>
      </c>
      <c r="G406" s="34" t="s">
        <v>878</v>
      </c>
      <c r="H406" s="142"/>
      <c r="I406" s="287" t="s">
        <v>1142</v>
      </c>
      <c r="J406" s="142" t="str">
        <f t="shared" si="50"/>
        <v>фото</v>
      </c>
      <c r="K406" s="15" t="s">
        <v>490</v>
      </c>
      <c r="L406" s="183">
        <v>16</v>
      </c>
      <c r="M406" s="204">
        <v>7.4999999999999997E-2</v>
      </c>
      <c r="N406" s="265"/>
      <c r="O406" s="341">
        <v>3</v>
      </c>
      <c r="P406" s="12">
        <v>125.4</v>
      </c>
      <c r="Q406" s="49">
        <f>'Бытовая пиротехника MAXSEM'!$P406*(1-процент)</f>
        <v>125.4</v>
      </c>
      <c r="R406" s="49">
        <f t="shared" si="51"/>
        <v>12540</v>
      </c>
      <c r="S406" s="173">
        <f t="shared" si="52"/>
        <v>0</v>
      </c>
      <c r="T406" s="155">
        <f t="shared" si="53"/>
        <v>0</v>
      </c>
      <c r="U406" s="161">
        <f t="shared" si="54"/>
        <v>0</v>
      </c>
    </row>
    <row r="407" spans="1:21" ht="30" x14ac:dyDescent="0.25">
      <c r="A407" s="44"/>
      <c r="B407" s="72">
        <v>5</v>
      </c>
      <c r="C407" s="1"/>
      <c r="D407" s="4" t="s">
        <v>493</v>
      </c>
      <c r="E407" s="5" t="s">
        <v>494</v>
      </c>
      <c r="F407" s="14">
        <v>100</v>
      </c>
      <c r="G407" s="34" t="s">
        <v>878</v>
      </c>
      <c r="H407" s="142"/>
      <c r="I407" s="287" t="s">
        <v>1143</v>
      </c>
      <c r="J407" s="142" t="str">
        <f t="shared" si="50"/>
        <v>фото</v>
      </c>
      <c r="K407" s="15" t="s">
        <v>490</v>
      </c>
      <c r="L407" s="183">
        <v>16</v>
      </c>
      <c r="M407" s="204">
        <v>7.4999999999999997E-2</v>
      </c>
      <c r="N407" s="265"/>
      <c r="O407" s="341">
        <v>2</v>
      </c>
      <c r="P407" s="12">
        <v>125.4</v>
      </c>
      <c r="Q407" s="49">
        <f>'Бытовая пиротехника MAXSEM'!$P407*(1-процент)</f>
        <v>125.4</v>
      </c>
      <c r="R407" s="49">
        <f t="shared" si="51"/>
        <v>12540</v>
      </c>
      <c r="S407" s="173">
        <f t="shared" si="52"/>
        <v>0</v>
      </c>
      <c r="T407" s="155">
        <f t="shared" si="53"/>
        <v>0</v>
      </c>
      <c r="U407" s="161">
        <f t="shared" si="54"/>
        <v>0</v>
      </c>
    </row>
    <row r="408" spans="1:21" ht="30" x14ac:dyDescent="0.25">
      <c r="A408" s="44"/>
      <c r="B408" s="72">
        <v>6</v>
      </c>
      <c r="C408" s="1"/>
      <c r="D408" s="4" t="s">
        <v>495</v>
      </c>
      <c r="E408" s="5" t="s">
        <v>496</v>
      </c>
      <c r="F408" s="14">
        <v>100</v>
      </c>
      <c r="G408" s="34" t="s">
        <v>878</v>
      </c>
      <c r="H408" s="142"/>
      <c r="I408" s="287" t="s">
        <v>1144</v>
      </c>
      <c r="J408" s="142" t="str">
        <f t="shared" si="50"/>
        <v>фото</v>
      </c>
      <c r="K408" s="15" t="s">
        <v>490</v>
      </c>
      <c r="L408" s="183">
        <v>21.74</v>
      </c>
      <c r="M408" s="204">
        <v>7.4999999999999997E-2</v>
      </c>
      <c r="N408" s="265"/>
      <c r="O408" s="341">
        <v>3</v>
      </c>
      <c r="P408" s="12">
        <v>125.4</v>
      </c>
      <c r="Q408" s="49">
        <f>'Бытовая пиротехника MAXSEM'!$P408*(1-процент)</f>
        <v>125.4</v>
      </c>
      <c r="R408" s="49">
        <f t="shared" si="51"/>
        <v>12540</v>
      </c>
      <c r="S408" s="173">
        <f t="shared" si="52"/>
        <v>0</v>
      </c>
      <c r="T408" s="155">
        <f t="shared" si="53"/>
        <v>0</v>
      </c>
      <c r="U408" s="161">
        <f t="shared" si="54"/>
        <v>0</v>
      </c>
    </row>
    <row r="409" spans="1:21" ht="30" x14ac:dyDescent="0.25">
      <c r="A409" s="44"/>
      <c r="B409" s="72">
        <v>7</v>
      </c>
      <c r="C409" s="1"/>
      <c r="D409" s="4" t="s">
        <v>497</v>
      </c>
      <c r="E409" s="5" t="s">
        <v>498</v>
      </c>
      <c r="F409" s="14">
        <v>100</v>
      </c>
      <c r="G409" s="34" t="s">
        <v>878</v>
      </c>
      <c r="H409" s="142"/>
      <c r="I409" s="287" t="s">
        <v>1145</v>
      </c>
      <c r="J409" s="142" t="str">
        <f t="shared" si="50"/>
        <v>фото</v>
      </c>
      <c r="K409" s="15" t="s">
        <v>490</v>
      </c>
      <c r="L409" s="183">
        <v>16</v>
      </c>
      <c r="M409" s="204">
        <v>7.4999999999999997E-2</v>
      </c>
      <c r="N409" s="265"/>
      <c r="O409" s="341">
        <v>3</v>
      </c>
      <c r="P409" s="12">
        <v>125.4</v>
      </c>
      <c r="Q409" s="49">
        <f>'Бытовая пиротехника MAXSEM'!$P409*(1-процент)</f>
        <v>125.4</v>
      </c>
      <c r="R409" s="49">
        <f t="shared" si="51"/>
        <v>12540</v>
      </c>
      <c r="S409" s="173">
        <f t="shared" si="52"/>
        <v>0</v>
      </c>
      <c r="T409" s="155">
        <f t="shared" si="53"/>
        <v>0</v>
      </c>
      <c r="U409" s="161">
        <f t="shared" si="54"/>
        <v>0</v>
      </c>
    </row>
    <row r="410" spans="1:21" ht="30" x14ac:dyDescent="0.25">
      <c r="A410" s="44"/>
      <c r="B410" s="72">
        <v>8</v>
      </c>
      <c r="C410" s="241"/>
      <c r="D410" s="4" t="s">
        <v>586</v>
      </c>
      <c r="E410" s="5" t="s">
        <v>694</v>
      </c>
      <c r="F410" s="14">
        <v>100</v>
      </c>
      <c r="G410" s="34" t="s">
        <v>878</v>
      </c>
      <c r="H410" s="142"/>
      <c r="I410" s="290" t="s">
        <v>1146</v>
      </c>
      <c r="J410" s="141" t="str">
        <f t="shared" si="50"/>
        <v>фото</v>
      </c>
      <c r="K410" s="15" t="s">
        <v>490</v>
      </c>
      <c r="L410" s="183">
        <v>16</v>
      </c>
      <c r="M410" s="204">
        <v>7.4999999999999997E-2</v>
      </c>
      <c r="N410" s="265"/>
      <c r="O410" s="341">
        <v>3</v>
      </c>
      <c r="P410" s="146">
        <v>125.4</v>
      </c>
      <c r="Q410" s="49">
        <f>'Бытовая пиротехника MAXSEM'!$P410*(1-процент)</f>
        <v>125.4</v>
      </c>
      <c r="R410" s="49">
        <f t="shared" si="51"/>
        <v>12540</v>
      </c>
      <c r="S410" s="173">
        <f t="shared" si="52"/>
        <v>0</v>
      </c>
      <c r="T410" s="155">
        <f t="shared" si="53"/>
        <v>0</v>
      </c>
      <c r="U410" s="161">
        <f t="shared" si="54"/>
        <v>0</v>
      </c>
    </row>
    <row r="411" spans="1:21" ht="45" x14ac:dyDescent="0.25">
      <c r="A411" s="44"/>
      <c r="B411" s="72">
        <v>9</v>
      </c>
      <c r="C411" s="1"/>
      <c r="D411" s="4" t="s">
        <v>499</v>
      </c>
      <c r="E411" s="5" t="s">
        <v>500</v>
      </c>
      <c r="F411" s="14">
        <v>100</v>
      </c>
      <c r="G411" s="34" t="s">
        <v>878</v>
      </c>
      <c r="H411" s="142"/>
      <c r="I411" s="287" t="s">
        <v>1147</v>
      </c>
      <c r="J411" s="142" t="str">
        <f t="shared" si="50"/>
        <v>фото</v>
      </c>
      <c r="K411" s="15" t="s">
        <v>490</v>
      </c>
      <c r="L411" s="183">
        <v>18</v>
      </c>
      <c r="M411" s="204">
        <v>0.1</v>
      </c>
      <c r="N411" s="265"/>
      <c r="O411" s="341"/>
      <c r="P411" s="12">
        <v>149.6</v>
      </c>
      <c r="Q411" s="49">
        <f>'Бытовая пиротехника MAXSEM'!$P411*(1-процент)</f>
        <v>149.6</v>
      </c>
      <c r="R411" s="49">
        <f t="shared" si="51"/>
        <v>14960</v>
      </c>
      <c r="S411" s="173">
        <f t="shared" si="52"/>
        <v>0</v>
      </c>
      <c r="T411" s="155">
        <f t="shared" si="53"/>
        <v>0</v>
      </c>
      <c r="U411" s="161">
        <f t="shared" si="54"/>
        <v>0</v>
      </c>
    </row>
    <row r="412" spans="1:21" ht="30" x14ac:dyDescent="0.25">
      <c r="A412" s="44"/>
      <c r="B412" s="72">
        <v>10</v>
      </c>
      <c r="C412" s="1"/>
      <c r="D412" s="4" t="s">
        <v>501</v>
      </c>
      <c r="E412" s="5" t="s">
        <v>502</v>
      </c>
      <c r="F412" s="14">
        <v>100</v>
      </c>
      <c r="G412" s="34" t="s">
        <v>878</v>
      </c>
      <c r="H412" s="142"/>
      <c r="I412" s="287" t="s">
        <v>1148</v>
      </c>
      <c r="J412" s="142" t="str">
        <f t="shared" si="50"/>
        <v>фото</v>
      </c>
      <c r="K412" s="15" t="s">
        <v>490</v>
      </c>
      <c r="L412" s="183">
        <v>18</v>
      </c>
      <c r="M412" s="204">
        <v>0.1</v>
      </c>
      <c r="N412" s="265"/>
      <c r="O412" s="341">
        <v>11</v>
      </c>
      <c r="P412" s="12">
        <v>149.6</v>
      </c>
      <c r="Q412" s="49">
        <f>'Бытовая пиротехника MAXSEM'!$P412*(1-процент)</f>
        <v>149.6</v>
      </c>
      <c r="R412" s="49">
        <f t="shared" si="51"/>
        <v>14960</v>
      </c>
      <c r="S412" s="173">
        <f t="shared" si="52"/>
        <v>0</v>
      </c>
      <c r="T412" s="155">
        <f t="shared" si="53"/>
        <v>0</v>
      </c>
      <c r="U412" s="161">
        <f t="shared" si="54"/>
        <v>0</v>
      </c>
    </row>
    <row r="413" spans="1:21" ht="30" x14ac:dyDescent="0.25">
      <c r="A413" s="44"/>
      <c r="B413" s="72">
        <v>11</v>
      </c>
      <c r="C413" s="1"/>
      <c r="D413" s="4" t="s">
        <v>503</v>
      </c>
      <c r="E413" s="5" t="s">
        <v>504</v>
      </c>
      <c r="F413" s="14">
        <v>100</v>
      </c>
      <c r="G413" s="34" t="s">
        <v>878</v>
      </c>
      <c r="H413" s="142"/>
      <c r="I413" s="287" t="s">
        <v>1149</v>
      </c>
      <c r="J413" s="142" t="str">
        <f t="shared" si="50"/>
        <v>фото</v>
      </c>
      <c r="K413" s="15" t="s">
        <v>490</v>
      </c>
      <c r="L413" s="183">
        <v>22</v>
      </c>
      <c r="M413" s="204">
        <v>0.1</v>
      </c>
      <c r="N413" s="265"/>
      <c r="O413" s="341">
        <v>27</v>
      </c>
      <c r="P413" s="12">
        <v>149.6</v>
      </c>
      <c r="Q413" s="49">
        <f>'Бытовая пиротехника MAXSEM'!$P413*(1-процент)</f>
        <v>149.6</v>
      </c>
      <c r="R413" s="49">
        <f t="shared" si="51"/>
        <v>14960</v>
      </c>
      <c r="S413" s="173">
        <f t="shared" si="52"/>
        <v>0</v>
      </c>
      <c r="T413" s="155">
        <f t="shared" si="53"/>
        <v>0</v>
      </c>
      <c r="U413" s="161">
        <f t="shared" si="54"/>
        <v>0</v>
      </c>
    </row>
    <row r="414" spans="1:21" ht="30" x14ac:dyDescent="0.25">
      <c r="A414" s="44"/>
      <c r="B414" s="72">
        <v>12</v>
      </c>
      <c r="C414" s="1"/>
      <c r="D414" s="4" t="s">
        <v>505</v>
      </c>
      <c r="E414" s="5" t="s">
        <v>506</v>
      </c>
      <c r="F414" s="14">
        <v>50</v>
      </c>
      <c r="G414" s="34" t="s">
        <v>878</v>
      </c>
      <c r="H414" s="142"/>
      <c r="I414" s="287" t="s">
        <v>1150</v>
      </c>
      <c r="J414" s="142" t="str">
        <f t="shared" si="50"/>
        <v>фото</v>
      </c>
      <c r="K414" s="15" t="s">
        <v>507</v>
      </c>
      <c r="L414" s="183">
        <v>13</v>
      </c>
      <c r="M414" s="204">
        <v>7.8E-2</v>
      </c>
      <c r="N414" s="265"/>
      <c r="O414" s="341">
        <v>27</v>
      </c>
      <c r="P414" s="12">
        <v>245.3</v>
      </c>
      <c r="Q414" s="49">
        <f>'Бытовая пиротехника MAXSEM'!$P414*(1-процент)</f>
        <v>245.3</v>
      </c>
      <c r="R414" s="49">
        <f t="shared" si="51"/>
        <v>12265</v>
      </c>
      <c r="S414" s="173">
        <f t="shared" si="52"/>
        <v>0</v>
      </c>
      <c r="T414" s="155">
        <f t="shared" si="53"/>
        <v>0</v>
      </c>
      <c r="U414" s="161">
        <f t="shared" si="54"/>
        <v>0</v>
      </c>
    </row>
    <row r="415" spans="1:21" ht="30.75" thickBot="1" x14ac:dyDescent="0.3">
      <c r="A415" s="44"/>
      <c r="B415" s="73">
        <v>13</v>
      </c>
      <c r="C415" s="251"/>
      <c r="D415" s="75" t="s">
        <v>585</v>
      </c>
      <c r="E415" s="76" t="s">
        <v>693</v>
      </c>
      <c r="F415" s="77">
        <v>50</v>
      </c>
      <c r="G415" s="123" t="s">
        <v>878</v>
      </c>
      <c r="H415" s="143"/>
      <c r="I415" s="294" t="s">
        <v>1151</v>
      </c>
      <c r="J415" s="143" t="str">
        <f t="shared" si="50"/>
        <v>фото</v>
      </c>
      <c r="K415" s="78" t="s">
        <v>507</v>
      </c>
      <c r="L415" s="186">
        <v>13</v>
      </c>
      <c r="M415" s="207">
        <v>7.8E-2</v>
      </c>
      <c r="N415" s="266"/>
      <c r="O415" s="342">
        <v>10</v>
      </c>
      <c r="P415" s="79">
        <v>245.3</v>
      </c>
      <c r="Q415" s="113">
        <f>'Бытовая пиротехника MAXSEM'!$P415*(1-процент)</f>
        <v>245.3</v>
      </c>
      <c r="R415" s="113">
        <f t="shared" si="51"/>
        <v>12265</v>
      </c>
      <c r="S415" s="175">
        <f t="shared" si="52"/>
        <v>0</v>
      </c>
      <c r="T415" s="159">
        <f t="shared" si="53"/>
        <v>0</v>
      </c>
      <c r="U415" s="160">
        <f t="shared" si="54"/>
        <v>0</v>
      </c>
    </row>
    <row r="416" spans="1:21" s="228" customFormat="1" ht="16.5" thickBot="1" x14ac:dyDescent="0.3">
      <c r="A416" s="16"/>
      <c r="B416" s="86"/>
      <c r="C416" s="108" t="s">
        <v>767</v>
      </c>
      <c r="D416" s="219"/>
      <c r="E416" s="220"/>
      <c r="F416" s="221"/>
      <c r="G416" s="277" t="s">
        <v>878</v>
      </c>
      <c r="H416" s="167"/>
      <c r="I416" s="298" t="s">
        <v>878</v>
      </c>
      <c r="J416" s="168"/>
      <c r="K416" s="222"/>
      <c r="L416" s="223"/>
      <c r="M416" s="224"/>
      <c r="N416" s="231"/>
      <c r="O416" s="346"/>
      <c r="P416" s="225"/>
      <c r="Q416" s="226">
        <f>'Бытовая пиротехника MAXSEM'!$P416*(1-процент)</f>
        <v>0</v>
      </c>
      <c r="R416" s="226">
        <f t="shared" si="51"/>
        <v>0</v>
      </c>
      <c r="S416" s="94">
        <f t="shared" si="52"/>
        <v>0</v>
      </c>
      <c r="T416" s="218">
        <f t="shared" si="53"/>
        <v>0</v>
      </c>
      <c r="U416" s="227">
        <f t="shared" si="54"/>
        <v>0</v>
      </c>
    </row>
    <row r="417" spans="1:21" ht="16.5" thickBot="1" x14ac:dyDescent="0.3">
      <c r="A417" s="44"/>
      <c r="B417" s="126">
        <v>1</v>
      </c>
      <c r="C417" s="254"/>
      <c r="D417" s="128" t="s">
        <v>707</v>
      </c>
      <c r="E417" s="129" t="s">
        <v>708</v>
      </c>
      <c r="F417" s="229">
        <v>510</v>
      </c>
      <c r="G417" s="279" t="s">
        <v>878</v>
      </c>
      <c r="H417" s="230"/>
      <c r="I417" s="304"/>
      <c r="J417" s="230"/>
      <c r="K417" s="130" t="s">
        <v>709</v>
      </c>
      <c r="L417" s="195">
        <v>3.5</v>
      </c>
      <c r="M417" s="216">
        <v>2.5000000000000001E-2</v>
      </c>
      <c r="N417" s="267"/>
      <c r="O417" s="345">
        <v>4</v>
      </c>
      <c r="P417" s="131">
        <v>9.9</v>
      </c>
      <c r="Q417" s="139">
        <f>'Бытовая пиротехника MAXSEM'!$P417*(1-процент)</f>
        <v>9.9</v>
      </c>
      <c r="R417" s="139">
        <f t="shared" si="51"/>
        <v>5049</v>
      </c>
      <c r="S417" s="253">
        <f t="shared" si="52"/>
        <v>0</v>
      </c>
      <c r="T417" s="162">
        <f t="shared" si="53"/>
        <v>0</v>
      </c>
      <c r="U417" s="163">
        <f t="shared" si="54"/>
        <v>0</v>
      </c>
    </row>
    <row r="418" spans="1:21" ht="16.5" thickBot="1" x14ac:dyDescent="0.3">
      <c r="A418" s="44"/>
      <c r="B418" s="86"/>
      <c r="C418" s="96" t="s">
        <v>723</v>
      </c>
      <c r="D418" s="219"/>
      <c r="E418" s="220"/>
      <c r="F418" s="221"/>
      <c r="G418" s="277" t="s">
        <v>878</v>
      </c>
      <c r="H418" s="167"/>
      <c r="I418" s="298" t="s">
        <v>878</v>
      </c>
      <c r="J418" s="168"/>
      <c r="K418" s="222"/>
      <c r="L418" s="223"/>
      <c r="M418" s="224"/>
      <c r="N418" s="231"/>
      <c r="O418" s="346"/>
      <c r="P418" s="225"/>
      <c r="Q418" s="226">
        <f>'Бытовая пиротехника MAXSEM'!$P418*(1-процент)</f>
        <v>0</v>
      </c>
      <c r="R418" s="226">
        <f t="shared" si="51"/>
        <v>0</v>
      </c>
      <c r="S418" s="94">
        <f t="shared" si="52"/>
        <v>0</v>
      </c>
      <c r="T418" s="218">
        <f t="shared" si="53"/>
        <v>0</v>
      </c>
      <c r="U418" s="227">
        <f t="shared" si="54"/>
        <v>0</v>
      </c>
    </row>
    <row r="419" spans="1:21" x14ac:dyDescent="0.25">
      <c r="A419" s="44"/>
      <c r="B419" s="65">
        <v>1</v>
      </c>
      <c r="C419" s="250"/>
      <c r="D419" s="67" t="s">
        <v>560</v>
      </c>
      <c r="E419" s="68" t="s">
        <v>265</v>
      </c>
      <c r="F419" s="69">
        <v>72</v>
      </c>
      <c r="G419" s="275" t="s">
        <v>1418</v>
      </c>
      <c r="H419" s="140" t="str">
        <f>HYPERLINK(Таблица2[[#This Row],[Столбец1]],"видео")</f>
        <v>видео</v>
      </c>
      <c r="I419" s="299" t="s">
        <v>1370</v>
      </c>
      <c r="J419" s="145" t="str">
        <f t="shared" si="50"/>
        <v>фото</v>
      </c>
      <c r="K419" s="70" t="s">
        <v>266</v>
      </c>
      <c r="L419" s="181">
        <v>22</v>
      </c>
      <c r="M419" s="202">
        <v>0.06</v>
      </c>
      <c r="N419" s="264"/>
      <c r="O419" s="340"/>
      <c r="P419" s="148">
        <v>259.60000000000002</v>
      </c>
      <c r="Q419" s="120">
        <f>'Бытовая пиротехника MAXSEM'!$P419*(1-процент)</f>
        <v>259.60000000000002</v>
      </c>
      <c r="R419" s="120">
        <f t="shared" si="51"/>
        <v>18691.2</v>
      </c>
      <c r="S419" s="174">
        <f t="shared" si="52"/>
        <v>0</v>
      </c>
      <c r="T419" s="157">
        <f t="shared" si="53"/>
        <v>0</v>
      </c>
      <c r="U419" s="158">
        <f t="shared" si="54"/>
        <v>0</v>
      </c>
    </row>
    <row r="420" spans="1:21" x14ac:dyDescent="0.25">
      <c r="A420" s="44"/>
      <c r="B420" s="72">
        <v>2</v>
      </c>
      <c r="C420" s="241"/>
      <c r="D420" s="4" t="s">
        <v>563</v>
      </c>
      <c r="E420" s="5" t="s">
        <v>268</v>
      </c>
      <c r="F420" s="14">
        <v>36</v>
      </c>
      <c r="G420" s="34" t="s">
        <v>1419</v>
      </c>
      <c r="H420" s="142" t="str">
        <f>HYPERLINK(Таблица2[[#This Row],[Столбец1]],"видео")</f>
        <v>видео</v>
      </c>
      <c r="I420" s="290" t="s">
        <v>1371</v>
      </c>
      <c r="J420" s="141" t="str">
        <f t="shared" si="50"/>
        <v>фото</v>
      </c>
      <c r="K420" s="15" t="s">
        <v>100</v>
      </c>
      <c r="L420" s="183">
        <v>15</v>
      </c>
      <c r="M420" s="204">
        <v>3.5000000000000003E-2</v>
      </c>
      <c r="N420" s="265"/>
      <c r="O420" s="341"/>
      <c r="P420" s="146">
        <v>359.70000000000005</v>
      </c>
      <c r="Q420" s="49">
        <f>'Бытовая пиротехника MAXSEM'!$P420*(1-процент)</f>
        <v>359.70000000000005</v>
      </c>
      <c r="R420" s="49">
        <f t="shared" si="51"/>
        <v>12949.2</v>
      </c>
      <c r="S420" s="173">
        <f t="shared" si="52"/>
        <v>0</v>
      </c>
      <c r="T420" s="155">
        <f t="shared" si="53"/>
        <v>0</v>
      </c>
      <c r="U420" s="161">
        <f t="shared" si="54"/>
        <v>0</v>
      </c>
    </row>
    <row r="421" spans="1:21" x14ac:dyDescent="0.25">
      <c r="A421" s="44"/>
      <c r="B421" s="72">
        <v>3</v>
      </c>
      <c r="C421" s="241"/>
      <c r="D421" s="4" t="s">
        <v>561</v>
      </c>
      <c r="E421" s="5" t="s">
        <v>270</v>
      </c>
      <c r="F421" s="14">
        <v>36</v>
      </c>
      <c r="G421" s="34" t="s">
        <v>1420</v>
      </c>
      <c r="H421" s="142" t="str">
        <f>HYPERLINK(Таблица2[[#This Row],[Столбец1]],"видео")</f>
        <v>видео</v>
      </c>
      <c r="I421" s="290" t="s">
        <v>1372</v>
      </c>
      <c r="J421" s="141" t="str">
        <f t="shared" si="50"/>
        <v>фото</v>
      </c>
      <c r="K421" s="15" t="s">
        <v>100</v>
      </c>
      <c r="L421" s="183">
        <v>15</v>
      </c>
      <c r="M421" s="204">
        <v>3.5000000000000003E-2</v>
      </c>
      <c r="N421" s="265"/>
      <c r="O421" s="341"/>
      <c r="P421" s="146">
        <v>359.70000000000005</v>
      </c>
      <c r="Q421" s="49">
        <f>'Бытовая пиротехника MAXSEM'!$P421*(1-процент)</f>
        <v>359.70000000000005</v>
      </c>
      <c r="R421" s="49">
        <f t="shared" si="51"/>
        <v>12949.2</v>
      </c>
      <c r="S421" s="173">
        <f t="shared" si="52"/>
        <v>0</v>
      </c>
      <c r="T421" s="155">
        <f t="shared" si="53"/>
        <v>0</v>
      </c>
      <c r="U421" s="161">
        <f t="shared" si="54"/>
        <v>0</v>
      </c>
    </row>
    <row r="422" spans="1:21" x14ac:dyDescent="0.25">
      <c r="A422" s="44"/>
      <c r="B422" s="72">
        <v>4</v>
      </c>
      <c r="C422" s="241"/>
      <c r="D422" s="4" t="s">
        <v>562</v>
      </c>
      <c r="E422" s="5" t="s">
        <v>268</v>
      </c>
      <c r="F422" s="14">
        <v>36</v>
      </c>
      <c r="G422" s="34" t="s">
        <v>1421</v>
      </c>
      <c r="H422" s="142" t="str">
        <f>HYPERLINK(Таблица2[[#This Row],[Столбец1]],"видео")</f>
        <v>видео</v>
      </c>
      <c r="I422" s="290" t="s">
        <v>1373</v>
      </c>
      <c r="J422" s="141" t="str">
        <f t="shared" si="50"/>
        <v>фото</v>
      </c>
      <c r="K422" s="15" t="s">
        <v>100</v>
      </c>
      <c r="L422" s="183">
        <v>15.95</v>
      </c>
      <c r="M422" s="204">
        <v>3.5000000000000003E-2</v>
      </c>
      <c r="N422" s="265"/>
      <c r="O422" s="341"/>
      <c r="P422" s="146">
        <v>359.70000000000005</v>
      </c>
      <c r="Q422" s="49">
        <f>'Бытовая пиротехника MAXSEM'!$P422*(1-процент)</f>
        <v>359.70000000000005</v>
      </c>
      <c r="R422" s="49">
        <f t="shared" si="51"/>
        <v>12949.2</v>
      </c>
      <c r="S422" s="173">
        <f t="shared" si="52"/>
        <v>0</v>
      </c>
      <c r="T422" s="155">
        <f t="shared" si="53"/>
        <v>0</v>
      </c>
      <c r="U422" s="161">
        <f t="shared" si="54"/>
        <v>0</v>
      </c>
    </row>
    <row r="423" spans="1:21" x14ac:dyDescent="0.25">
      <c r="A423" s="44"/>
      <c r="B423" s="72">
        <v>5</v>
      </c>
      <c r="C423" s="241"/>
      <c r="D423" s="4" t="s">
        <v>564</v>
      </c>
      <c r="E423" s="5" t="s">
        <v>283</v>
      </c>
      <c r="F423" s="14">
        <v>18</v>
      </c>
      <c r="G423" s="34" t="s">
        <v>1422</v>
      </c>
      <c r="H423" s="142" t="str">
        <f>HYPERLINK(Таблица2[[#This Row],[Столбец1]],"видео")</f>
        <v>видео</v>
      </c>
      <c r="I423" s="290" t="s">
        <v>1374</v>
      </c>
      <c r="J423" s="141" t="str">
        <f t="shared" si="50"/>
        <v>фото</v>
      </c>
      <c r="K423" s="15" t="s">
        <v>284</v>
      </c>
      <c r="L423" s="183">
        <v>16.2</v>
      </c>
      <c r="M423" s="204">
        <v>4.4999999999999998E-2</v>
      </c>
      <c r="N423" s="265"/>
      <c r="O423" s="341"/>
      <c r="P423" s="146">
        <v>757.90000000000009</v>
      </c>
      <c r="Q423" s="49">
        <f>'Бытовая пиротехника MAXSEM'!$P423*(1-процент)</f>
        <v>757.90000000000009</v>
      </c>
      <c r="R423" s="49">
        <f t="shared" si="51"/>
        <v>13642.2</v>
      </c>
      <c r="S423" s="173">
        <f t="shared" si="52"/>
        <v>0</v>
      </c>
      <c r="T423" s="155">
        <f t="shared" si="53"/>
        <v>0</v>
      </c>
      <c r="U423" s="161">
        <f t="shared" si="54"/>
        <v>0</v>
      </c>
    </row>
    <row r="424" spans="1:21" x14ac:dyDescent="0.25">
      <c r="A424" s="44"/>
      <c r="B424" s="72">
        <v>6</v>
      </c>
      <c r="C424" s="241"/>
      <c r="D424" s="4" t="s">
        <v>565</v>
      </c>
      <c r="E424" s="5" t="s">
        <v>295</v>
      </c>
      <c r="F424" s="14">
        <v>12</v>
      </c>
      <c r="G424" s="34" t="s">
        <v>1423</v>
      </c>
      <c r="H424" s="142" t="str">
        <f>HYPERLINK(Таблица2[[#This Row],[Столбец1]],"видео")</f>
        <v>видео</v>
      </c>
      <c r="I424" s="290" t="s">
        <v>1375</v>
      </c>
      <c r="J424" s="141" t="str">
        <f t="shared" si="50"/>
        <v>фото</v>
      </c>
      <c r="K424" s="15" t="s">
        <v>159</v>
      </c>
      <c r="L424" s="183">
        <v>14.1</v>
      </c>
      <c r="M424" s="204">
        <v>0.04</v>
      </c>
      <c r="N424" s="265"/>
      <c r="O424" s="341">
        <v>1</v>
      </c>
      <c r="P424" s="146">
        <v>973.5</v>
      </c>
      <c r="Q424" s="49">
        <f>'Бытовая пиротехника MAXSEM'!$P424*(1-процент)</f>
        <v>973.5</v>
      </c>
      <c r="R424" s="49">
        <f t="shared" si="51"/>
        <v>11682</v>
      </c>
      <c r="S424" s="173">
        <f t="shared" si="52"/>
        <v>0</v>
      </c>
      <c r="T424" s="155">
        <f t="shared" si="53"/>
        <v>0</v>
      </c>
      <c r="U424" s="161">
        <f t="shared" si="54"/>
        <v>0</v>
      </c>
    </row>
    <row r="425" spans="1:21" x14ac:dyDescent="0.25">
      <c r="A425" s="44"/>
      <c r="B425" s="72">
        <v>7</v>
      </c>
      <c r="C425" s="241"/>
      <c r="D425" s="4" t="s">
        <v>566</v>
      </c>
      <c r="E425" s="5" t="s">
        <v>662</v>
      </c>
      <c r="F425" s="14">
        <v>30</v>
      </c>
      <c r="G425" s="34" t="s">
        <v>1424</v>
      </c>
      <c r="H425" s="142" t="str">
        <f>HYPERLINK(Таблица2[[#This Row],[Столбец1]],"видео")</f>
        <v>видео</v>
      </c>
      <c r="I425" s="290" t="s">
        <v>1376</v>
      </c>
      <c r="J425" s="141" t="str">
        <f t="shared" si="50"/>
        <v>фото</v>
      </c>
      <c r="K425" s="15" t="s">
        <v>150</v>
      </c>
      <c r="L425" s="183">
        <v>18</v>
      </c>
      <c r="M425" s="204">
        <v>4.4999999999999998E-2</v>
      </c>
      <c r="N425" s="265"/>
      <c r="O425" s="341">
        <v>4.9669999999999996</v>
      </c>
      <c r="P425" s="146">
        <v>497.2</v>
      </c>
      <c r="Q425" s="49">
        <f>'Бытовая пиротехника MAXSEM'!$P425*(1-процент)</f>
        <v>497.2</v>
      </c>
      <c r="R425" s="49">
        <f t="shared" si="51"/>
        <v>14916</v>
      </c>
      <c r="S425" s="173">
        <f t="shared" si="52"/>
        <v>0</v>
      </c>
      <c r="T425" s="155">
        <f t="shared" si="53"/>
        <v>0</v>
      </c>
      <c r="U425" s="161">
        <f t="shared" si="54"/>
        <v>0</v>
      </c>
    </row>
    <row r="426" spans="1:21" x14ac:dyDescent="0.25">
      <c r="A426" s="44"/>
      <c r="B426" s="72">
        <v>8</v>
      </c>
      <c r="C426" s="241"/>
      <c r="D426" s="4" t="s">
        <v>567</v>
      </c>
      <c r="E426" s="5" t="s">
        <v>528</v>
      </c>
      <c r="F426" s="14">
        <v>30</v>
      </c>
      <c r="G426" s="34" t="s">
        <v>1425</v>
      </c>
      <c r="H426" s="142" t="str">
        <f>HYPERLINK(Таблица2[[#This Row],[Столбец1]],"видео")</f>
        <v>видео</v>
      </c>
      <c r="I426" s="290" t="s">
        <v>1377</v>
      </c>
      <c r="J426" s="141" t="str">
        <f t="shared" si="50"/>
        <v>фото</v>
      </c>
      <c r="K426" s="15" t="s">
        <v>150</v>
      </c>
      <c r="L426" s="183">
        <v>18</v>
      </c>
      <c r="M426" s="204">
        <v>4.4999999999999998E-2</v>
      </c>
      <c r="N426" s="265"/>
      <c r="O426" s="341"/>
      <c r="P426" s="146">
        <v>497.2</v>
      </c>
      <c r="Q426" s="49">
        <f>'Бытовая пиротехника MAXSEM'!$P426*(1-процент)</f>
        <v>497.2</v>
      </c>
      <c r="R426" s="49">
        <f t="shared" si="51"/>
        <v>14916</v>
      </c>
      <c r="S426" s="173">
        <f t="shared" si="52"/>
        <v>0</v>
      </c>
      <c r="T426" s="155">
        <f t="shared" si="53"/>
        <v>0</v>
      </c>
      <c r="U426" s="161">
        <f t="shared" si="54"/>
        <v>0</v>
      </c>
    </row>
    <row r="427" spans="1:21" x14ac:dyDescent="0.25">
      <c r="A427" s="44"/>
      <c r="B427" s="72">
        <v>9</v>
      </c>
      <c r="C427" s="241"/>
      <c r="D427" s="4" t="s">
        <v>568</v>
      </c>
      <c r="E427" s="5" t="s">
        <v>321</v>
      </c>
      <c r="F427" s="14">
        <v>30</v>
      </c>
      <c r="G427" s="34" t="s">
        <v>1426</v>
      </c>
      <c r="H427" s="142" t="str">
        <f>HYPERLINK(Таблица2[[#This Row],[Столбец1]],"видео")</f>
        <v>видео</v>
      </c>
      <c r="I427" s="290" t="s">
        <v>1378</v>
      </c>
      <c r="J427" s="141" t="str">
        <f t="shared" si="50"/>
        <v>фото</v>
      </c>
      <c r="K427" s="15" t="s">
        <v>150</v>
      </c>
      <c r="L427" s="183">
        <v>18</v>
      </c>
      <c r="M427" s="204">
        <v>3.3000000000000002E-2</v>
      </c>
      <c r="N427" s="265"/>
      <c r="O427" s="341"/>
      <c r="P427" s="146">
        <v>473</v>
      </c>
      <c r="Q427" s="49">
        <f>'Бытовая пиротехника MAXSEM'!$P427*(1-процент)</f>
        <v>473</v>
      </c>
      <c r="R427" s="49">
        <f t="shared" si="51"/>
        <v>14190</v>
      </c>
      <c r="S427" s="173">
        <f t="shared" si="52"/>
        <v>0</v>
      </c>
      <c r="T427" s="155">
        <f t="shared" si="53"/>
        <v>0</v>
      </c>
      <c r="U427" s="161">
        <f t="shared" si="54"/>
        <v>0</v>
      </c>
    </row>
    <row r="428" spans="1:21" x14ac:dyDescent="0.25">
      <c r="A428" s="44"/>
      <c r="B428" s="72">
        <v>10</v>
      </c>
      <c r="C428" s="13"/>
      <c r="D428" s="4" t="s">
        <v>326</v>
      </c>
      <c r="E428" s="5" t="s">
        <v>327</v>
      </c>
      <c r="F428" s="14">
        <v>12</v>
      </c>
      <c r="G428" s="306" t="s">
        <v>1427</v>
      </c>
      <c r="H428" s="142" t="str">
        <f>HYPERLINK(Таблица2[[#This Row],[Столбец1]],"видео")</f>
        <v>видео</v>
      </c>
      <c r="I428" s="300" t="s">
        <v>1152</v>
      </c>
      <c r="J428" s="169" t="str">
        <f t="shared" si="50"/>
        <v>фото</v>
      </c>
      <c r="K428" s="15" t="s">
        <v>159</v>
      </c>
      <c r="L428" s="183">
        <v>14</v>
      </c>
      <c r="M428" s="204">
        <v>4.4999999999999998E-2</v>
      </c>
      <c r="N428" s="265"/>
      <c r="O428" s="341">
        <v>3.9169999999999998</v>
      </c>
      <c r="P428" s="12">
        <v>1016.4</v>
      </c>
      <c r="Q428" s="49">
        <f>'Бытовая пиротехника MAXSEM'!$P428*(1-процент)</f>
        <v>1016.4</v>
      </c>
      <c r="R428" s="49">
        <f t="shared" si="51"/>
        <v>12196.8</v>
      </c>
      <c r="S428" s="173">
        <f t="shared" si="52"/>
        <v>0</v>
      </c>
      <c r="T428" s="155">
        <f t="shared" si="53"/>
        <v>0</v>
      </c>
      <c r="U428" s="161">
        <f t="shared" si="54"/>
        <v>0</v>
      </c>
    </row>
    <row r="429" spans="1:21" x14ac:dyDescent="0.25">
      <c r="A429" s="44"/>
      <c r="B429" s="72">
        <v>11</v>
      </c>
      <c r="C429" s="241"/>
      <c r="D429" s="4" t="s">
        <v>847</v>
      </c>
      <c r="E429" s="5" t="s">
        <v>330</v>
      </c>
      <c r="F429" s="14">
        <v>24</v>
      </c>
      <c r="G429" s="34" t="s">
        <v>1428</v>
      </c>
      <c r="H429" s="142" t="str">
        <f>HYPERLINK(Таблица2[[#This Row],[Столбец1]],"видео")</f>
        <v>видео</v>
      </c>
      <c r="I429" s="290" t="s">
        <v>1379</v>
      </c>
      <c r="J429" s="141" t="str">
        <f t="shared" si="50"/>
        <v>фото</v>
      </c>
      <c r="K429" s="15" t="s">
        <v>153</v>
      </c>
      <c r="L429" s="183">
        <v>28</v>
      </c>
      <c r="M429" s="204">
        <v>6.7000000000000004E-2</v>
      </c>
      <c r="N429" s="265"/>
      <c r="O429" s="341">
        <v>0</v>
      </c>
      <c r="P429" s="146">
        <v>987.80000000000007</v>
      </c>
      <c r="Q429" s="49">
        <f>'Бытовая пиротехника MAXSEM'!$P429*(1-процент)</f>
        <v>987.80000000000007</v>
      </c>
      <c r="R429" s="49">
        <f t="shared" si="51"/>
        <v>23707.200000000001</v>
      </c>
      <c r="S429" s="173">
        <f t="shared" si="52"/>
        <v>0</v>
      </c>
      <c r="T429" s="155">
        <f t="shared" si="53"/>
        <v>0</v>
      </c>
      <c r="U429" s="161">
        <f t="shared" si="54"/>
        <v>0</v>
      </c>
    </row>
    <row r="430" spans="1:21" x14ac:dyDescent="0.25">
      <c r="A430" s="44"/>
      <c r="B430" s="72">
        <v>12</v>
      </c>
      <c r="C430" s="13"/>
      <c r="D430" s="4" t="s">
        <v>331</v>
      </c>
      <c r="E430" s="5" t="s">
        <v>330</v>
      </c>
      <c r="F430" s="14">
        <v>12</v>
      </c>
      <c r="G430" s="34" t="s">
        <v>1429</v>
      </c>
      <c r="H430" s="142" t="str">
        <f>HYPERLINK(Таблица2[[#This Row],[Столбец1]],"видео")</f>
        <v>видео</v>
      </c>
      <c r="I430" s="300" t="s">
        <v>1153</v>
      </c>
      <c r="J430" s="169" t="str">
        <f t="shared" si="50"/>
        <v>фото</v>
      </c>
      <c r="K430" s="15" t="s">
        <v>159</v>
      </c>
      <c r="L430" s="183">
        <v>14</v>
      </c>
      <c r="M430" s="204">
        <v>3.9E-2</v>
      </c>
      <c r="N430" s="265"/>
      <c r="O430" s="341">
        <v>1.917</v>
      </c>
      <c r="P430" s="12">
        <v>987.80000000000007</v>
      </c>
      <c r="Q430" s="49">
        <f>'Бытовая пиротехника MAXSEM'!$P430*(1-процент)</f>
        <v>987.80000000000007</v>
      </c>
      <c r="R430" s="49">
        <f t="shared" si="51"/>
        <v>11853.6</v>
      </c>
      <c r="S430" s="173">
        <f t="shared" si="52"/>
        <v>0</v>
      </c>
      <c r="T430" s="155">
        <f t="shared" si="53"/>
        <v>0</v>
      </c>
      <c r="U430" s="161">
        <f t="shared" si="54"/>
        <v>0</v>
      </c>
    </row>
    <row r="431" spans="1:21" x14ac:dyDescent="0.25">
      <c r="A431" s="44"/>
      <c r="B431" s="72">
        <v>13</v>
      </c>
      <c r="C431" s="241"/>
      <c r="D431" s="4" t="s">
        <v>569</v>
      </c>
      <c r="E431" s="5" t="s">
        <v>348</v>
      </c>
      <c r="F431" s="14">
        <v>4</v>
      </c>
      <c r="G431" s="34" t="s">
        <v>1430</v>
      </c>
      <c r="H431" s="142" t="str">
        <f>HYPERLINK(Таблица2[[#This Row],[Столбец1]],"видео")</f>
        <v>видео</v>
      </c>
      <c r="I431" s="290" t="s">
        <v>1380</v>
      </c>
      <c r="J431" s="141" t="str">
        <f t="shared" si="50"/>
        <v>фото</v>
      </c>
      <c r="K431" s="15" t="s">
        <v>304</v>
      </c>
      <c r="L431" s="183">
        <v>17</v>
      </c>
      <c r="M431" s="204">
        <v>0.04</v>
      </c>
      <c r="N431" s="265"/>
      <c r="O431" s="341"/>
      <c r="P431" s="12">
        <v>2860</v>
      </c>
      <c r="Q431" s="49">
        <f>'Бытовая пиротехника MAXSEM'!$P431*(1-процент)</f>
        <v>2860</v>
      </c>
      <c r="R431" s="49">
        <f t="shared" si="51"/>
        <v>11440</v>
      </c>
      <c r="S431" s="173">
        <f t="shared" si="52"/>
        <v>0</v>
      </c>
      <c r="T431" s="155">
        <f t="shared" si="53"/>
        <v>0</v>
      </c>
      <c r="U431" s="161">
        <f t="shared" si="54"/>
        <v>0</v>
      </c>
    </row>
    <row r="432" spans="1:21" x14ac:dyDescent="0.25">
      <c r="A432" s="44"/>
      <c r="B432" s="72">
        <v>14</v>
      </c>
      <c r="C432" s="13"/>
      <c r="D432" s="4" t="s">
        <v>357</v>
      </c>
      <c r="E432" s="5" t="s">
        <v>358</v>
      </c>
      <c r="F432" s="14">
        <v>10</v>
      </c>
      <c r="G432" s="34" t="s">
        <v>1431</v>
      </c>
      <c r="H432" s="142" t="str">
        <f>HYPERLINK(Таблица2[[#This Row],[Столбец1]],"видео")</f>
        <v>видео</v>
      </c>
      <c r="I432" s="300" t="s">
        <v>1154</v>
      </c>
      <c r="J432" s="169" t="str">
        <f t="shared" si="50"/>
        <v>фото</v>
      </c>
      <c r="K432" s="15" t="s">
        <v>359</v>
      </c>
      <c r="L432" s="183">
        <v>16.600000000000001</v>
      </c>
      <c r="M432" s="204">
        <v>0.04</v>
      </c>
      <c r="N432" s="265"/>
      <c r="O432" s="341">
        <v>2</v>
      </c>
      <c r="P432" s="12">
        <v>1052.7</v>
      </c>
      <c r="Q432" s="49">
        <f>'Бытовая пиротехника MAXSEM'!$P432*(1-процент)</f>
        <v>1052.7</v>
      </c>
      <c r="R432" s="49">
        <f t="shared" si="51"/>
        <v>10527</v>
      </c>
      <c r="S432" s="173">
        <f t="shared" si="52"/>
        <v>0</v>
      </c>
      <c r="T432" s="155">
        <f t="shared" si="53"/>
        <v>0</v>
      </c>
      <c r="U432" s="161">
        <f t="shared" si="54"/>
        <v>0</v>
      </c>
    </row>
    <row r="433" spans="1:21" x14ac:dyDescent="0.25">
      <c r="A433" s="44"/>
      <c r="B433" s="72">
        <v>15</v>
      </c>
      <c r="C433" s="241"/>
      <c r="D433" s="4" t="s">
        <v>570</v>
      </c>
      <c r="E433" s="5" t="s">
        <v>664</v>
      </c>
      <c r="F433" s="14">
        <v>10</v>
      </c>
      <c r="G433" s="34" t="s">
        <v>1432</v>
      </c>
      <c r="H433" s="142" t="str">
        <f>HYPERLINK(Таблица2[[#This Row],[Столбец1]],"видео")</f>
        <v>видео</v>
      </c>
      <c r="I433" s="290" t="s">
        <v>1381</v>
      </c>
      <c r="J433" s="141" t="str">
        <f t="shared" si="50"/>
        <v>фото</v>
      </c>
      <c r="K433" s="15" t="s">
        <v>359</v>
      </c>
      <c r="L433" s="183">
        <v>16.78</v>
      </c>
      <c r="M433" s="204">
        <v>0.04</v>
      </c>
      <c r="N433" s="265"/>
      <c r="O433" s="341"/>
      <c r="P433" s="146">
        <v>1195.7</v>
      </c>
      <c r="Q433" s="49">
        <f>'Бытовая пиротехника MAXSEM'!$P433*(1-процент)</f>
        <v>1195.7</v>
      </c>
      <c r="R433" s="49">
        <f t="shared" si="51"/>
        <v>11957</v>
      </c>
      <c r="S433" s="173">
        <f t="shared" si="52"/>
        <v>0</v>
      </c>
      <c r="T433" s="155">
        <f t="shared" si="53"/>
        <v>0</v>
      </c>
      <c r="U433" s="161">
        <f t="shared" si="54"/>
        <v>0</v>
      </c>
    </row>
    <row r="434" spans="1:21" x14ac:dyDescent="0.25">
      <c r="A434" s="44"/>
      <c r="B434" s="72">
        <v>16</v>
      </c>
      <c r="C434" s="241"/>
      <c r="D434" s="4" t="s">
        <v>571</v>
      </c>
      <c r="E434" s="5" t="s">
        <v>664</v>
      </c>
      <c r="F434" s="14">
        <v>10</v>
      </c>
      <c r="G434" s="34" t="s">
        <v>1433</v>
      </c>
      <c r="H434" s="142" t="str">
        <f>HYPERLINK(Таблица2[[#This Row],[Столбец1]],"видео")</f>
        <v>видео</v>
      </c>
      <c r="I434" s="290" t="s">
        <v>1382</v>
      </c>
      <c r="J434" s="141" t="str">
        <f t="shared" si="50"/>
        <v>фото</v>
      </c>
      <c r="K434" s="15" t="s">
        <v>359</v>
      </c>
      <c r="L434" s="183">
        <v>15.75</v>
      </c>
      <c r="M434" s="204">
        <v>0.04</v>
      </c>
      <c r="N434" s="265"/>
      <c r="O434" s="341"/>
      <c r="P434" s="146">
        <v>1195.7</v>
      </c>
      <c r="Q434" s="49">
        <f>'Бытовая пиротехника MAXSEM'!$P434*(1-процент)</f>
        <v>1195.7</v>
      </c>
      <c r="R434" s="49">
        <f t="shared" si="51"/>
        <v>11957</v>
      </c>
      <c r="S434" s="173">
        <f t="shared" si="52"/>
        <v>0</v>
      </c>
      <c r="T434" s="155">
        <f t="shared" si="53"/>
        <v>0</v>
      </c>
      <c r="U434" s="161">
        <f t="shared" si="54"/>
        <v>0</v>
      </c>
    </row>
    <row r="435" spans="1:21" x14ac:dyDescent="0.25">
      <c r="A435" s="44"/>
      <c r="B435" s="72">
        <v>17</v>
      </c>
      <c r="C435" s="30"/>
      <c r="D435" s="4" t="s">
        <v>366</v>
      </c>
      <c r="E435" s="5" t="s">
        <v>666</v>
      </c>
      <c r="F435" s="14">
        <v>8</v>
      </c>
      <c r="G435" s="34" t="s">
        <v>1434</v>
      </c>
      <c r="H435" s="142" t="str">
        <f>HYPERLINK(Таблица2[[#This Row],[Столбец1]],"видео")</f>
        <v>видео</v>
      </c>
      <c r="I435" s="300" t="s">
        <v>1155</v>
      </c>
      <c r="J435" s="169" t="str">
        <f t="shared" si="50"/>
        <v>фото</v>
      </c>
      <c r="K435" s="15" t="s">
        <v>301</v>
      </c>
      <c r="L435" s="183">
        <v>21</v>
      </c>
      <c r="M435" s="204">
        <v>6.8000000000000005E-2</v>
      </c>
      <c r="N435" s="265"/>
      <c r="O435" s="341">
        <v>8.875</v>
      </c>
      <c r="P435" s="12">
        <v>1753.4</v>
      </c>
      <c r="Q435" s="49">
        <f>'Бытовая пиротехника MAXSEM'!$P435*(1-процент)</f>
        <v>1753.4</v>
      </c>
      <c r="R435" s="49">
        <f t="shared" si="51"/>
        <v>14027.2</v>
      </c>
      <c r="S435" s="173">
        <f t="shared" si="52"/>
        <v>0</v>
      </c>
      <c r="T435" s="155">
        <f t="shared" si="53"/>
        <v>0</v>
      </c>
      <c r="U435" s="161">
        <f t="shared" si="54"/>
        <v>0</v>
      </c>
    </row>
    <row r="436" spans="1:21" x14ac:dyDescent="0.25">
      <c r="A436" s="44"/>
      <c r="B436" s="72">
        <v>18</v>
      </c>
      <c r="C436" s="241"/>
      <c r="D436" s="4" t="s">
        <v>577</v>
      </c>
      <c r="E436" s="5" t="s">
        <v>368</v>
      </c>
      <c r="F436" s="14">
        <v>8</v>
      </c>
      <c r="G436" s="34" t="s">
        <v>1435</v>
      </c>
      <c r="H436" s="142" t="str">
        <f>HYPERLINK(Таблица2[[#This Row],[Столбец1]],"видео")</f>
        <v>видео</v>
      </c>
      <c r="I436" s="290" t="s">
        <v>1383</v>
      </c>
      <c r="J436" s="141" t="str">
        <f t="shared" si="50"/>
        <v>фото</v>
      </c>
      <c r="K436" s="15" t="s">
        <v>301</v>
      </c>
      <c r="L436" s="183">
        <v>20</v>
      </c>
      <c r="M436" s="204">
        <v>6.8000000000000005E-2</v>
      </c>
      <c r="N436" s="265"/>
      <c r="O436" s="341"/>
      <c r="P436" s="146">
        <v>1753.4</v>
      </c>
      <c r="Q436" s="49">
        <f>'Бытовая пиротехника MAXSEM'!$P436*(1-процент)</f>
        <v>1753.4</v>
      </c>
      <c r="R436" s="49">
        <f t="shared" si="51"/>
        <v>14027.2</v>
      </c>
      <c r="S436" s="173">
        <f t="shared" si="52"/>
        <v>0</v>
      </c>
      <c r="T436" s="155">
        <f t="shared" si="53"/>
        <v>0</v>
      </c>
      <c r="U436" s="161">
        <f t="shared" si="54"/>
        <v>0</v>
      </c>
    </row>
    <row r="437" spans="1:21" x14ac:dyDescent="0.25">
      <c r="A437" s="44"/>
      <c r="B437" s="72">
        <v>19</v>
      </c>
      <c r="C437" s="30"/>
      <c r="D437" s="4" t="s">
        <v>369</v>
      </c>
      <c r="E437" s="5" t="s">
        <v>667</v>
      </c>
      <c r="F437" s="14">
        <v>8</v>
      </c>
      <c r="G437" s="34" t="s">
        <v>1436</v>
      </c>
      <c r="H437" s="142" t="str">
        <f>HYPERLINK(Таблица2[[#This Row],[Столбец1]],"видео")</f>
        <v>видео</v>
      </c>
      <c r="I437" s="300" t="s">
        <v>1156</v>
      </c>
      <c r="J437" s="169" t="str">
        <f t="shared" si="50"/>
        <v>фото</v>
      </c>
      <c r="K437" s="15" t="s">
        <v>301</v>
      </c>
      <c r="L437" s="183">
        <v>21</v>
      </c>
      <c r="M437" s="204">
        <v>6.8000000000000005E-2</v>
      </c>
      <c r="N437" s="265"/>
      <c r="O437" s="341">
        <v>7.75</v>
      </c>
      <c r="P437" s="12">
        <v>1753.4</v>
      </c>
      <c r="Q437" s="49">
        <f>'Бытовая пиротехника MAXSEM'!$P437*(1-процент)</f>
        <v>1753.4</v>
      </c>
      <c r="R437" s="49">
        <f t="shared" si="51"/>
        <v>14027.2</v>
      </c>
      <c r="S437" s="173">
        <f t="shared" si="52"/>
        <v>0</v>
      </c>
      <c r="T437" s="155">
        <f t="shared" si="53"/>
        <v>0</v>
      </c>
      <c r="U437" s="161">
        <f t="shared" si="54"/>
        <v>0</v>
      </c>
    </row>
    <row r="438" spans="1:21" x14ac:dyDescent="0.25">
      <c r="A438" s="44"/>
      <c r="B438" s="72">
        <v>20</v>
      </c>
      <c r="C438" s="241"/>
      <c r="D438" s="4" t="s">
        <v>578</v>
      </c>
      <c r="E438" s="5" t="s">
        <v>365</v>
      </c>
      <c r="F438" s="14">
        <v>8</v>
      </c>
      <c r="G438" s="34" t="s">
        <v>1437</v>
      </c>
      <c r="H438" s="142" t="str">
        <f>HYPERLINK(Таблица2[[#This Row],[Столбец1]],"видео")</f>
        <v>видео</v>
      </c>
      <c r="I438" s="290" t="s">
        <v>1384</v>
      </c>
      <c r="J438" s="141" t="str">
        <f t="shared" si="50"/>
        <v>фото</v>
      </c>
      <c r="K438" s="15" t="s">
        <v>301</v>
      </c>
      <c r="L438" s="183">
        <v>21</v>
      </c>
      <c r="M438" s="204">
        <v>6.8000000000000005E-2</v>
      </c>
      <c r="N438" s="265"/>
      <c r="O438" s="341">
        <v>1</v>
      </c>
      <c r="P438" s="146">
        <v>1753.4</v>
      </c>
      <c r="Q438" s="49">
        <f>'Бытовая пиротехника MAXSEM'!$P438*(1-процент)</f>
        <v>1753.4</v>
      </c>
      <c r="R438" s="49">
        <f t="shared" si="51"/>
        <v>14027.2</v>
      </c>
      <c r="S438" s="173">
        <f t="shared" si="52"/>
        <v>0</v>
      </c>
      <c r="T438" s="155">
        <f t="shared" si="53"/>
        <v>0</v>
      </c>
      <c r="U438" s="161">
        <f t="shared" si="54"/>
        <v>0</v>
      </c>
    </row>
    <row r="439" spans="1:21" x14ac:dyDescent="0.25">
      <c r="A439" s="44"/>
      <c r="B439" s="72">
        <v>21</v>
      </c>
      <c r="C439" s="241"/>
      <c r="D439" s="4" t="s">
        <v>579</v>
      </c>
      <c r="E439" s="5" t="s">
        <v>668</v>
      </c>
      <c r="F439" s="14">
        <v>8</v>
      </c>
      <c r="G439" s="34" t="s">
        <v>1438</v>
      </c>
      <c r="H439" s="142" t="str">
        <f>HYPERLINK(Таблица2[[#This Row],[Столбец1]],"видео")</f>
        <v>видео</v>
      </c>
      <c r="I439" s="290" t="s">
        <v>1385</v>
      </c>
      <c r="J439" s="141" t="str">
        <f t="shared" si="50"/>
        <v>фото</v>
      </c>
      <c r="K439" s="15" t="s">
        <v>301</v>
      </c>
      <c r="L439" s="183">
        <v>18.91</v>
      </c>
      <c r="M439" s="204">
        <v>5.5E-2</v>
      </c>
      <c r="N439" s="265"/>
      <c r="O439" s="341"/>
      <c r="P439" s="146">
        <v>1648.9</v>
      </c>
      <c r="Q439" s="49">
        <f>'Бытовая пиротехника MAXSEM'!$P439*(1-процент)</f>
        <v>1648.9</v>
      </c>
      <c r="R439" s="49">
        <f t="shared" si="51"/>
        <v>13191.2</v>
      </c>
      <c r="S439" s="173">
        <f t="shared" si="52"/>
        <v>0</v>
      </c>
      <c r="T439" s="155">
        <f t="shared" si="53"/>
        <v>0</v>
      </c>
      <c r="U439" s="161">
        <f t="shared" si="54"/>
        <v>0</v>
      </c>
    </row>
    <row r="440" spans="1:21" x14ac:dyDescent="0.25">
      <c r="A440" s="44"/>
      <c r="B440" s="72">
        <v>22</v>
      </c>
      <c r="C440" s="241"/>
      <c r="D440" s="4" t="s">
        <v>580</v>
      </c>
      <c r="E440" s="5" t="s">
        <v>670</v>
      </c>
      <c r="F440" s="14">
        <v>4</v>
      </c>
      <c r="G440" s="34" t="s">
        <v>1439</v>
      </c>
      <c r="H440" s="142" t="str">
        <f>HYPERLINK(Таблица2[[#This Row],[Столбец1]],"видео")</f>
        <v>видео</v>
      </c>
      <c r="I440" s="290" t="s">
        <v>1386</v>
      </c>
      <c r="J440" s="141" t="str">
        <f t="shared" si="50"/>
        <v>фото</v>
      </c>
      <c r="K440" s="15" t="s">
        <v>304</v>
      </c>
      <c r="L440" s="183">
        <v>14</v>
      </c>
      <c r="M440" s="204">
        <v>0.04</v>
      </c>
      <c r="N440" s="265"/>
      <c r="O440" s="341"/>
      <c r="P440" s="146">
        <v>2261.6</v>
      </c>
      <c r="Q440" s="49">
        <f>'Бытовая пиротехника MAXSEM'!$P440*(1-процент)</f>
        <v>2261.6</v>
      </c>
      <c r="R440" s="49">
        <f t="shared" si="51"/>
        <v>9046.4</v>
      </c>
      <c r="S440" s="173">
        <f t="shared" si="52"/>
        <v>0</v>
      </c>
      <c r="T440" s="155">
        <f t="shared" si="53"/>
        <v>0</v>
      </c>
      <c r="U440" s="161">
        <f t="shared" si="54"/>
        <v>0</v>
      </c>
    </row>
    <row r="441" spans="1:21" x14ac:dyDescent="0.25">
      <c r="A441" s="44"/>
      <c r="B441" s="72">
        <v>23</v>
      </c>
      <c r="C441" s="241"/>
      <c r="D441" s="4" t="s">
        <v>581</v>
      </c>
      <c r="E441" s="5" t="s">
        <v>398</v>
      </c>
      <c r="F441" s="14">
        <v>2</v>
      </c>
      <c r="G441" s="34" t="s">
        <v>1440</v>
      </c>
      <c r="H441" s="142" t="str">
        <f>HYPERLINK(Таблица2[[#This Row],[Столбец1]],"видео")</f>
        <v>видео</v>
      </c>
      <c r="I441" s="290" t="s">
        <v>1387</v>
      </c>
      <c r="J441" s="141" t="str">
        <f t="shared" si="50"/>
        <v>фото</v>
      </c>
      <c r="K441" s="15" t="s">
        <v>309</v>
      </c>
      <c r="L441" s="183">
        <v>14</v>
      </c>
      <c r="M441" s="204">
        <v>3.6999999999999998E-2</v>
      </c>
      <c r="N441" s="265"/>
      <c r="O441" s="341"/>
      <c r="P441" s="12">
        <v>4680.5</v>
      </c>
      <c r="Q441" s="49">
        <f>'Бытовая пиротехника MAXSEM'!$P441*(1-процент)</f>
        <v>4680.5</v>
      </c>
      <c r="R441" s="49">
        <f t="shared" si="51"/>
        <v>9361</v>
      </c>
      <c r="S441" s="173">
        <f t="shared" si="52"/>
        <v>0</v>
      </c>
      <c r="T441" s="155">
        <f t="shared" si="53"/>
        <v>0</v>
      </c>
      <c r="U441" s="161">
        <f t="shared" si="54"/>
        <v>0</v>
      </c>
    </row>
    <row r="442" spans="1:21" x14ac:dyDescent="0.25">
      <c r="A442" s="44"/>
      <c r="B442" s="72">
        <v>24</v>
      </c>
      <c r="C442" s="241"/>
      <c r="D442" s="4" t="s">
        <v>582</v>
      </c>
      <c r="E442" s="5" t="s">
        <v>402</v>
      </c>
      <c r="F442" s="14">
        <v>1</v>
      </c>
      <c r="G442" s="34" t="s">
        <v>1441</v>
      </c>
      <c r="H442" s="142" t="str">
        <f>HYPERLINK(Таблица2[[#This Row],[Столбец1]],"видео")</f>
        <v>видео</v>
      </c>
      <c r="I442" s="290" t="s">
        <v>1388</v>
      </c>
      <c r="J442" s="141" t="str">
        <f t="shared" si="50"/>
        <v>фото</v>
      </c>
      <c r="K442" s="15" t="s">
        <v>403</v>
      </c>
      <c r="L442" s="183">
        <v>13.6</v>
      </c>
      <c r="M442" s="204">
        <v>0.04</v>
      </c>
      <c r="N442" s="265"/>
      <c r="O442" s="341"/>
      <c r="P442" s="12">
        <v>9416</v>
      </c>
      <c r="Q442" s="49">
        <f>'Бытовая пиротехника MAXSEM'!$P442*(1-процент)</f>
        <v>9416</v>
      </c>
      <c r="R442" s="49">
        <f t="shared" si="51"/>
        <v>9416</v>
      </c>
      <c r="S442" s="173">
        <f t="shared" si="52"/>
        <v>0</v>
      </c>
      <c r="T442" s="155">
        <f t="shared" si="53"/>
        <v>0</v>
      </c>
      <c r="U442" s="161">
        <f t="shared" si="54"/>
        <v>0</v>
      </c>
    </row>
    <row r="443" spans="1:21" ht="16.5" thickBot="1" x14ac:dyDescent="0.3">
      <c r="A443" s="44"/>
      <c r="B443" s="73">
        <v>25</v>
      </c>
      <c r="C443" s="251"/>
      <c r="D443" s="75" t="s">
        <v>583</v>
      </c>
      <c r="E443" s="76" t="s">
        <v>407</v>
      </c>
      <c r="F443" s="77">
        <v>1</v>
      </c>
      <c r="G443" s="123" t="s">
        <v>1442</v>
      </c>
      <c r="H443" s="143" t="str">
        <f>HYPERLINK(Таблица2[[#This Row],[Столбец1]],"видео")</f>
        <v>видео</v>
      </c>
      <c r="I443" s="296" t="s">
        <v>1389</v>
      </c>
      <c r="J443" s="144" t="str">
        <f t="shared" si="50"/>
        <v>фото</v>
      </c>
      <c r="K443" s="78" t="s">
        <v>403</v>
      </c>
      <c r="L443" s="186">
        <v>16</v>
      </c>
      <c r="M443" s="207">
        <v>4.4999999999999998E-2</v>
      </c>
      <c r="N443" s="266"/>
      <c r="O443" s="342"/>
      <c r="P443" s="79">
        <v>11885.5</v>
      </c>
      <c r="Q443" s="113">
        <f>'Бытовая пиротехника MAXSEM'!$P443*(1-процент)</f>
        <v>11885.5</v>
      </c>
      <c r="R443" s="113">
        <f t="shared" si="51"/>
        <v>11885.5</v>
      </c>
      <c r="S443" s="175">
        <f t="shared" si="52"/>
        <v>0</v>
      </c>
      <c r="T443" s="159">
        <f t="shared" si="53"/>
        <v>0</v>
      </c>
      <c r="U443" s="160">
        <f t="shared" si="54"/>
        <v>0</v>
      </c>
    </row>
    <row r="444" spans="1:21" x14ac:dyDescent="0.25">
      <c r="B444" s="228"/>
      <c r="C444" s="228"/>
      <c r="D444" s="228"/>
      <c r="E444" s="235"/>
      <c r="F444" s="228"/>
      <c r="G444" s="280"/>
      <c r="H444" s="314"/>
      <c r="I444" s="280"/>
      <c r="J444" s="321"/>
      <c r="K444" s="228"/>
      <c r="L444" s="236"/>
      <c r="M444" s="237"/>
      <c r="N444" s="166"/>
      <c r="O444" s="347"/>
      <c r="P444" s="238"/>
      <c r="Q444" s="238"/>
      <c r="R444" s="238"/>
      <c r="S444" s="238"/>
      <c r="T444" s="239"/>
      <c r="U444" s="240"/>
    </row>
    <row r="445" spans="1:21" x14ac:dyDescent="0.25">
      <c r="B445" s="228"/>
      <c r="C445" s="228"/>
      <c r="D445" s="228"/>
      <c r="E445" s="235"/>
      <c r="F445" s="228"/>
      <c r="G445" s="280"/>
      <c r="H445" s="314"/>
      <c r="I445" s="280"/>
      <c r="J445" s="321"/>
      <c r="K445" s="228"/>
      <c r="L445" s="236"/>
      <c r="M445" s="237"/>
      <c r="N445" s="166"/>
      <c r="O445" s="347"/>
      <c r="P445" s="238"/>
      <c r="Q445" s="238"/>
      <c r="R445" s="238"/>
      <c r="S445" s="238"/>
      <c r="T445" s="239"/>
      <c r="U445" s="240"/>
    </row>
    <row r="446" spans="1:21" x14ac:dyDescent="0.25">
      <c r="B446" s="228"/>
      <c r="C446" s="228"/>
      <c r="D446" s="228"/>
      <c r="E446" s="235"/>
      <c r="F446" s="228"/>
      <c r="G446" s="280"/>
      <c r="H446" s="314"/>
      <c r="I446" s="280"/>
      <c r="J446" s="321"/>
      <c r="K446" s="228"/>
      <c r="L446" s="236"/>
      <c r="M446" s="237"/>
      <c r="N446" s="166"/>
      <c r="O446" s="347"/>
      <c r="P446" s="238"/>
      <c r="Q446" s="238"/>
      <c r="R446" s="238"/>
      <c r="S446" s="238"/>
      <c r="T446" s="239"/>
      <c r="U446" s="240"/>
    </row>
    <row r="447" spans="1:21" x14ac:dyDescent="0.25">
      <c r="N447" s="166"/>
      <c r="O447" s="347"/>
    </row>
    <row r="448" spans="1:21" x14ac:dyDescent="0.25">
      <c r="N448" s="166"/>
      <c r="O448" s="347"/>
    </row>
  </sheetData>
  <mergeCells count="1">
    <mergeCell ref="T1:U3"/>
  </mergeCells>
  <phoneticPr fontId="10" type="noConversion"/>
  <conditionalFormatting sqref="N1:N5 N220:O1048576 N196:O205 N27:O185 N7:N25">
    <cfRule type="cellIs" dxfId="47" priority="8" operator="lessThan">
      <formula>0</formula>
    </cfRule>
  </conditionalFormatting>
  <conditionalFormatting sqref="N26">
    <cfRule type="cellIs" dxfId="46" priority="7" operator="lessThan">
      <formula>0</formula>
    </cfRule>
  </conditionalFormatting>
  <conditionalFormatting sqref="O7:O25 O1:O5">
    <cfRule type="cellIs" dxfId="45" priority="6" operator="lessThan">
      <formula>0</formula>
    </cfRule>
  </conditionalFormatting>
  <conditionalFormatting sqref="O26">
    <cfRule type="cellIs" dxfId="44" priority="5" operator="lessThan">
      <formula>0</formula>
    </cfRule>
  </conditionalFormatting>
  <conditionalFormatting sqref="N186:O194 N207:O219">
    <cfRule type="cellIs" dxfId="43" priority="3" operator="lessThan">
      <formula>0</formula>
    </cfRule>
  </conditionalFormatting>
  <conditionalFormatting sqref="N195:O195">
    <cfRule type="cellIs" dxfId="42" priority="2" operator="lessThan">
      <formula>0</formula>
    </cfRule>
  </conditionalFormatting>
  <conditionalFormatting sqref="N206:O206">
    <cfRule type="cellIs" dxfId="41" priority="1" operator="lessThan">
      <formula>0</formula>
    </cfRule>
  </conditionalFormatting>
  <hyperlinks>
    <hyperlink ref="I221" r:id="rId1"/>
    <hyperlink ref="I222" r:id="rId2"/>
    <hyperlink ref="I223" r:id="rId3"/>
    <hyperlink ref="I224" r:id="rId4"/>
    <hyperlink ref="I225" r:id="rId5"/>
    <hyperlink ref="I226" r:id="rId6"/>
    <hyperlink ref="I227" r:id="rId7"/>
    <hyperlink ref="I228" r:id="rId8"/>
    <hyperlink ref="I229" r:id="rId9"/>
    <hyperlink ref="I230" r:id="rId10"/>
    <hyperlink ref="I231" r:id="rId11"/>
    <hyperlink ref="I232" r:id="rId12"/>
    <hyperlink ref="I233" r:id="rId13"/>
    <hyperlink ref="I234" r:id="rId14"/>
    <hyperlink ref="I235" r:id="rId15"/>
    <hyperlink ref="I236" r:id="rId16"/>
    <hyperlink ref="I87" r:id="rId17"/>
    <hyperlink ref="I88" r:id="rId18"/>
    <hyperlink ref="I42" r:id="rId19"/>
    <hyperlink ref="I43" r:id="rId20"/>
    <hyperlink ref="I44" r:id="rId21"/>
    <hyperlink ref="I45" r:id="rId22"/>
    <hyperlink ref="I46" r:id="rId23"/>
    <hyperlink ref="I47" r:id="rId24"/>
    <hyperlink ref="I48" r:id="rId25"/>
    <hyperlink ref="I49" r:id="rId26"/>
    <hyperlink ref="I50" r:id="rId27"/>
    <hyperlink ref="I51" r:id="rId28"/>
    <hyperlink ref="I52" r:id="rId29"/>
    <hyperlink ref="I53" r:id="rId30"/>
    <hyperlink ref="I54" r:id="rId31"/>
    <hyperlink ref="I57" r:id="rId32"/>
    <hyperlink ref="I58" r:id="rId33"/>
    <hyperlink ref="I59" r:id="rId34"/>
    <hyperlink ref="I60" r:id="rId35"/>
    <hyperlink ref="I61" r:id="rId36"/>
    <hyperlink ref="I62" r:id="rId37"/>
    <hyperlink ref="I63" r:id="rId38"/>
    <hyperlink ref="I64" r:id="rId39"/>
    <hyperlink ref="I65" r:id="rId40"/>
    <hyperlink ref="I66" r:id="rId41"/>
    <hyperlink ref="I67" r:id="rId42"/>
    <hyperlink ref="I68" r:id="rId43"/>
    <hyperlink ref="I69" r:id="rId44"/>
    <hyperlink ref="I70" r:id="rId45"/>
    <hyperlink ref="I71" r:id="rId46"/>
    <hyperlink ref="I72" r:id="rId47"/>
    <hyperlink ref="I73" r:id="rId48"/>
    <hyperlink ref="I74" r:id="rId49"/>
    <hyperlink ref="I75" r:id="rId50"/>
    <hyperlink ref="I76" r:id="rId51"/>
    <hyperlink ref="I77" r:id="rId52"/>
    <hyperlink ref="I78" r:id="rId53"/>
    <hyperlink ref="I79" r:id="rId54"/>
    <hyperlink ref="I80" r:id="rId55"/>
    <hyperlink ref="I81" r:id="rId56"/>
    <hyperlink ref="I82" r:id="rId57"/>
    <hyperlink ref="I83" r:id="rId58"/>
    <hyperlink ref="I86" r:id="rId59"/>
    <hyperlink ref="G280" r:id="rId60"/>
    <hyperlink ref="G279" r:id="rId61"/>
    <hyperlink ref="G274" r:id="rId62"/>
    <hyperlink ref="G349" r:id="rId63"/>
    <hyperlink ref="G305" r:id="rId64"/>
    <hyperlink ref="G269" r:id="rId65"/>
    <hyperlink ref="G275" r:id="rId66"/>
    <hyperlink ref="G373" r:id="rId67"/>
    <hyperlink ref="G372" r:id="rId68"/>
    <hyperlink ref="G371" r:id="rId69"/>
    <hyperlink ref="G236" r:id="rId70"/>
    <hyperlink ref="G235" r:id="rId71"/>
    <hyperlink ref="G234" r:id="rId72"/>
    <hyperlink ref="G233" r:id="rId73"/>
    <hyperlink ref="G232" r:id="rId74"/>
    <hyperlink ref="G231" r:id="rId75"/>
    <hyperlink ref="G230" r:id="rId76"/>
    <hyperlink ref="G229" r:id="rId77"/>
    <hyperlink ref="G228" r:id="rId78"/>
    <hyperlink ref="G227" r:id="rId79"/>
    <hyperlink ref="G226" r:id="rId80"/>
    <hyperlink ref="G225" r:id="rId81"/>
    <hyperlink ref="G224" r:id="rId82"/>
    <hyperlink ref="G223" r:id="rId83"/>
    <hyperlink ref="G222" r:id="rId84"/>
    <hyperlink ref="G221" r:id="rId85"/>
    <hyperlink ref="G400" r:id="rId86"/>
    <hyperlink ref="G399" r:id="rId87"/>
    <hyperlink ref="G398" r:id="rId88"/>
    <hyperlink ref="G395" r:id="rId89"/>
    <hyperlink ref="G391" r:id="rId90"/>
    <hyperlink ref="G387" r:id="rId91"/>
    <hyperlink ref="G386" r:id="rId92"/>
    <hyperlink ref="G385" r:id="rId93"/>
    <hyperlink ref="G278" r:id="rId94"/>
    <hyperlink ref="G277" r:id="rId95"/>
    <hyperlink ref="G369" r:id="rId96"/>
    <hyperlink ref="G267" r:id="rId97"/>
    <hyperlink ref="G276" r:id="rId98"/>
    <hyperlink ref="G268" r:id="rId99"/>
    <hyperlink ref="G312" r:id="rId100"/>
    <hyperlink ref="G264" r:id="rId101"/>
    <hyperlink ref="G216" r:id="rId102"/>
    <hyperlink ref="G208" r:id="rId103"/>
    <hyperlink ref="G207" r:id="rId104"/>
    <hyperlink ref="G203" r:id="rId105"/>
    <hyperlink ref="G194" r:id="rId106"/>
    <hyperlink ref="G192" r:id="rId107"/>
    <hyperlink ref="G191" r:id="rId108"/>
    <hyperlink ref="G190" r:id="rId109"/>
    <hyperlink ref="G189" r:id="rId110"/>
    <hyperlink ref="G188" r:id="rId111"/>
    <hyperlink ref="G187" r:id="rId112"/>
    <hyperlink ref="G381" r:id="rId113"/>
    <hyperlink ref="G380" r:id="rId114"/>
    <hyperlink ref="G356" r:id="rId115"/>
    <hyperlink ref="G328" r:id="rId116"/>
    <hyperlink ref="G346" r:id="rId117"/>
    <hyperlink ref="G345" r:id="rId118"/>
    <hyperlink ref="G344" r:id="rId119"/>
    <hyperlink ref="G247" r:id="rId120"/>
    <hyperlink ref="G246" r:id="rId121"/>
    <hyperlink ref="G245" r:id="rId122"/>
    <hyperlink ref="G291" r:id="rId123"/>
    <hyperlink ref="G256" r:id="rId124"/>
    <hyperlink ref="G261" r:id="rId125"/>
    <hyperlink ref="G255" r:id="rId126"/>
    <hyperlink ref="G311" r:id="rId127"/>
    <hyperlink ref="G272" r:id="rId128"/>
    <hyperlink ref="G273" r:id="rId129"/>
    <hyperlink ref="G270" r:id="rId130"/>
    <hyperlink ref="G266" r:id="rId131"/>
    <hyperlink ref="G367" r:id="rId132"/>
    <hyperlink ref="G306" r:id="rId133"/>
    <hyperlink ref="G401" r:id="rId134"/>
    <hyperlink ref="G397" r:id="rId135"/>
    <hyperlink ref="G396" r:id="rId136"/>
    <hyperlink ref="G394" r:id="rId137"/>
    <hyperlink ref="G393" r:id="rId138"/>
    <hyperlink ref="G392" r:id="rId139"/>
    <hyperlink ref="G376" r:id="rId140"/>
    <hyperlink ref="G390" r:id="rId141"/>
    <hyperlink ref="G389" r:id="rId142"/>
    <hyperlink ref="G388" r:id="rId143"/>
    <hyperlink ref="G309" r:id="rId144"/>
    <hyperlink ref="G374" r:id="rId145"/>
    <hyperlink ref="G375" r:id="rId146"/>
    <hyperlink ref="G335" r:id="rId147"/>
    <hyperlink ref="G333" r:id="rId148"/>
    <hyperlink ref="G332" r:id="rId149"/>
    <hyperlink ref="G219" r:id="rId150"/>
    <hyperlink ref="G212" r:id="rId151"/>
    <hyperlink ref="G211" r:id="rId152"/>
    <hyperlink ref="G210" r:id="rId153"/>
    <hyperlink ref="G205" r:id="rId154"/>
    <hyperlink ref="G204" r:id="rId155"/>
    <hyperlink ref="G202" r:id="rId156"/>
    <hyperlink ref="G201" r:id="rId157"/>
    <hyperlink ref="G199" r:id="rId158"/>
    <hyperlink ref="G198" r:id="rId159"/>
    <hyperlink ref="G197" r:id="rId160"/>
    <hyperlink ref="G196" r:id="rId161"/>
    <hyperlink ref="G193" r:id="rId162"/>
    <hyperlink ref="G186" r:id="rId163"/>
    <hyperlink ref="G383" r:id="rId164"/>
    <hyperlink ref="G382" r:id="rId165"/>
    <hyperlink ref="G379" r:id="rId166"/>
    <hyperlink ref="G378" r:id="rId167"/>
    <hyperlink ref="G336" r:id="rId168"/>
    <hyperlink ref="G357" r:id="rId169"/>
    <hyperlink ref="G355" r:id="rId170"/>
    <hyperlink ref="G283" r:id="rId171"/>
    <hyperlink ref="G282" r:id="rId172"/>
    <hyperlink ref="G250" r:id="rId173"/>
    <hyperlink ref="G249" r:id="rId174"/>
    <hyperlink ref="G248" r:id="rId175"/>
    <hyperlink ref="G252" r:id="rId176"/>
    <hyperlink ref="G251" r:id="rId177"/>
    <hyperlink ref="G287" r:id="rId178"/>
    <hyperlink ref="G286" r:id="rId179"/>
    <hyperlink ref="G285" r:id="rId180"/>
    <hyperlink ref="G284" r:id="rId181"/>
    <hyperlink ref="G292" r:id="rId182"/>
    <hyperlink ref="G321" r:id="rId183"/>
    <hyperlink ref="G307" r:id="rId184"/>
    <hyperlink ref="G330" r:id="rId185"/>
    <hyperlink ref="G303" r:id="rId186"/>
    <hyperlink ref="G259" r:id="rId187"/>
    <hyperlink ref="G260" r:id="rId188"/>
    <hyperlink ref="G253" r:id="rId189"/>
    <hyperlink ref="G258" r:id="rId190"/>
    <hyperlink ref="G257" r:id="rId191"/>
    <hyperlink ref="G289" r:id="rId192"/>
    <hyperlink ref="G262" r:id="rId193"/>
    <hyperlink ref="G244" r:id="rId194"/>
    <hyperlink ref="I12" r:id="rId195"/>
    <hyperlink ref="I13" r:id="rId196"/>
    <hyperlink ref="I14" r:id="rId197"/>
    <hyperlink ref="I15" r:id="rId198"/>
    <hyperlink ref="I17" r:id="rId199"/>
    <hyperlink ref="I254" r:id="rId200"/>
    <hyperlink ref="I258" r:id="rId201"/>
    <hyperlink ref="I260" r:id="rId202"/>
    <hyperlink ref="I262" r:id="rId203"/>
    <hyperlink ref="I289" r:id="rId204"/>
    <hyperlink ref="I300" r:id="rId205"/>
    <hyperlink ref="I419" r:id="rId206"/>
    <hyperlink ref="I420" r:id="rId207"/>
    <hyperlink ref="I421" r:id="rId208"/>
    <hyperlink ref="I422" r:id="rId209"/>
    <hyperlink ref="I423" r:id="rId210"/>
    <hyperlink ref="I424" r:id="rId211"/>
    <hyperlink ref="I425" r:id="rId212"/>
    <hyperlink ref="I426" r:id="rId213"/>
    <hyperlink ref="I427" r:id="rId214"/>
    <hyperlink ref="I429" r:id="rId215"/>
    <hyperlink ref="I431" r:id="rId216"/>
    <hyperlink ref="I433" r:id="rId217"/>
    <hyperlink ref="I434" r:id="rId218"/>
    <hyperlink ref="I436" r:id="rId219"/>
    <hyperlink ref="I438" r:id="rId220"/>
    <hyperlink ref="I439" r:id="rId221"/>
    <hyperlink ref="I440" r:id="rId222"/>
    <hyperlink ref="I441" r:id="rId223"/>
    <hyperlink ref="I442" r:id="rId224"/>
    <hyperlink ref="I443" r:id="rId225"/>
    <hyperlink ref="E3" r:id="rId226" display="mailto:1032aa@maxsem.ru"/>
  </hyperlinks>
  <pageMargins left="0.75" right="0.75" top="1" bottom="1" header="0.5" footer="0.5"/>
  <pageSetup paperSize="9" scale="10" orientation="landscape" r:id="rId227"/>
  <drawing r:id="rId228"/>
  <tableParts count="1">
    <tablePart r:id="rId229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Бытовая пиротехника MAXSEM</vt:lpstr>
      <vt:lpstr>дымы</vt:lpstr>
      <vt:lpstr>процент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NAIL</dc:creator>
  <cp:lastModifiedBy>Windows User</cp:lastModifiedBy>
  <cp:revision/>
  <dcterms:created xsi:type="dcterms:W3CDTF">2016-08-24T10:49:03Z</dcterms:created>
  <dcterms:modified xsi:type="dcterms:W3CDTF">2020-12-11T09:12:15Z</dcterms:modified>
</cp:coreProperties>
</file>