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120" windowWidth="19410" windowHeight="9315" activeTab="0"/>
  </bookViews>
  <sheets>
    <sheet name="ПОЛНЫЙ ПРАЙС-ЛИСТ" sheetId="1" r:id="rId1"/>
  </sheets>
  <definedNames>
    <definedName name="_xlnm.Print_Titles" localSheetId="0">'ПОЛНЫЙ ПРАЙС-ЛИСТ'!$1:$8</definedName>
  </definedNames>
  <calcPr fullCalcOnLoad="1" refMode="R1C1"/>
</workbook>
</file>

<file path=xl/sharedStrings.xml><?xml version="1.0" encoding="utf-8"?>
<sst xmlns="http://schemas.openxmlformats.org/spreadsheetml/2006/main" count="628" uniqueCount="248">
  <si>
    <t xml:space="preserve">                                                                                                       </t>
  </si>
  <si>
    <t>Трубы сварные шлифованные (grit 320), HF, AISI 304</t>
  </si>
  <si>
    <t>НАИМЕНОВАНИЕ ПРОДУКЦИИ И РАЗМЕР В ММ</t>
  </si>
  <si>
    <t>Трубы сварные матовые, HF, AISI 304</t>
  </si>
  <si>
    <t>ЦЕНА, РУБ/МЕТР С НДС</t>
  </si>
  <si>
    <t>ЦЕНА, РУБ/КГ С НДС</t>
  </si>
  <si>
    <t>20 х 10 х 3,0 х 3,5</t>
  </si>
  <si>
    <t>40 х 20 х 3,0 х 3,5</t>
  </si>
  <si>
    <t>50 х 25 х 3,0 х 3,0</t>
  </si>
  <si>
    <t>60 х 30 х 5,0 х 5,0</t>
  </si>
  <si>
    <t>80 х 40 х 5,0 х 5,0</t>
  </si>
  <si>
    <t>120 х 60 х 6,0 х 6,0</t>
  </si>
  <si>
    <t>15 х 3</t>
  </si>
  <si>
    <t>20 х 3</t>
  </si>
  <si>
    <t>25 х 4</t>
  </si>
  <si>
    <t>30 х 3</t>
  </si>
  <si>
    <t>30 х 4</t>
  </si>
  <si>
    <t>30 х 6</t>
  </si>
  <si>
    <t>40 х 3</t>
  </si>
  <si>
    <t>40 х 4</t>
  </si>
  <si>
    <t>40 х 8</t>
  </si>
  <si>
    <t>40 х 10</t>
  </si>
  <si>
    <t>50 х 6</t>
  </si>
  <si>
    <t>50 х 10</t>
  </si>
  <si>
    <t>60 х 5</t>
  </si>
  <si>
    <t>60 х 6</t>
  </si>
  <si>
    <t>60 х 8</t>
  </si>
  <si>
    <t>60 х 10</t>
  </si>
  <si>
    <t>80 х 6</t>
  </si>
  <si>
    <t>80 х 8</t>
  </si>
  <si>
    <t>100 х 4</t>
  </si>
  <si>
    <t>100 х 6</t>
  </si>
  <si>
    <t>100 х 8</t>
  </si>
  <si>
    <t>20 х 20 х 3</t>
  </si>
  <si>
    <t>25 х 25 х 3</t>
  </si>
  <si>
    <t>50 х 50 х 5</t>
  </si>
  <si>
    <t>ВЕС, КГ/ЕД.</t>
  </si>
  <si>
    <t>ЕД. ИЗМ.</t>
  </si>
  <si>
    <t>штука</t>
  </si>
  <si>
    <t>метр</t>
  </si>
  <si>
    <t>Трубы сварные зеркально полированные, HF, AISI 304</t>
  </si>
  <si>
    <t>20 х 10</t>
  </si>
  <si>
    <t>30 х 10</t>
  </si>
  <si>
    <t>50 х 5</t>
  </si>
  <si>
    <t>50 х 8</t>
  </si>
  <si>
    <t>20 x 20 x 3</t>
  </si>
  <si>
    <t>140 х 70 х 7,0 х 7,0</t>
  </si>
  <si>
    <t>160 х 80 х 8,0 х 8,0</t>
  </si>
  <si>
    <t>100 х 50 х 6,0 х 6,0</t>
  </si>
  <si>
    <t>20 х 4</t>
  </si>
  <si>
    <t>100 х 50 х 5,0 х 5,0</t>
  </si>
  <si>
    <t>30 х 8</t>
  </si>
  <si>
    <t>Тел/факс (495) 955-51-35, 955-51,38</t>
  </si>
  <si>
    <t>Интернет: www.voss-metall.ru, e-mail: voss-metall@yandex.ru</t>
  </si>
  <si>
    <t>Полоса нержавеющая, AISI 304, пов-ть 1F/1D</t>
  </si>
  <si>
    <t>Угол г/к равнополочный, травл., т/о, AISI 304</t>
  </si>
  <si>
    <t xml:space="preserve">                          Общество с ограниченной ответственостью, ИНН 7725729499</t>
  </si>
  <si>
    <t>Швеллер гнутый, AISI 304, длина 6 метров</t>
  </si>
  <si>
    <t>Трубы сварные матовые, HF, AISI 304, Россия</t>
  </si>
  <si>
    <t>25 х 10</t>
  </si>
  <si>
    <t>25 х 3</t>
  </si>
  <si>
    <t>30 x 30 x 3</t>
  </si>
  <si>
    <t>50 х 4</t>
  </si>
  <si>
    <t>100 х 10</t>
  </si>
  <si>
    <t>Трубы сварные матовые, HF, AISI 316L</t>
  </si>
  <si>
    <t>100 x 55 x 4,1 x 5,7</t>
  </si>
  <si>
    <t>200 x 100 x 5,6 x 8,5</t>
  </si>
  <si>
    <t>ТРУБЫ СВАРНЫЕ НЕРЖАВЕЮЩИЕ КВАДРАТНОГО СЕЧЕНИЯ ЗЕРКАЛЬНО ПОЛИРОВАННЫЕ (grit 600)</t>
  </si>
  <si>
    <t>ТРУБЫ СВАРНЫЕ НЕРЖАВЕЮЩИЕ ПРЯМОУГОЛЬНОГО СЕЧЕНИЯ ШЛИФОВАННЫЕ (grit 320)</t>
  </si>
  <si>
    <t>ТРУБЫ СВАРНЫЕ НЕРЖАВЕЮЩИЕ ПРЯМОУГОЛЬНОГО СЕЧЕНИЯ МАТОВЫЕ, СТАЛЬ AISI 304</t>
  </si>
  <si>
    <t>ТРУБЫ СВАРНЫЕ НЕРЖАВЕЮЩИЕ КВАДРАТНОГО СЕЧЕНИЯ МАТОВЫЕ, СТАЛЬ AISI 304</t>
  </si>
  <si>
    <t>12 х 3</t>
  </si>
  <si>
    <t>10 х 3</t>
  </si>
  <si>
    <t>15 х 5</t>
  </si>
  <si>
    <t>20 х 6</t>
  </si>
  <si>
    <t>20 x 40 x 20 x 3,0</t>
  </si>
  <si>
    <t>40 х 80 х 40 х 3,0</t>
  </si>
  <si>
    <t>25 x 25 x 3</t>
  </si>
  <si>
    <t>ТРУБЫ СВАРНЫЕ НЕРЖАВЕЮЩИЕ КВАДРАТНОГО И ПРЯМОУГОЛЬНОГО СЕЧЕНИЯ НЕСТАНДАРТНОЙ ДЛИНЫ (КОРОЧЕ 6 МЕТРОВ)</t>
  </si>
  <si>
    <t>40 x 40 x 1,5</t>
  </si>
  <si>
    <t>40 x 40 x 2,0</t>
  </si>
  <si>
    <t>50 x 50 x 2,0</t>
  </si>
  <si>
    <t>60 x 60 x 2,0</t>
  </si>
  <si>
    <t>80 x 80 x 2,0</t>
  </si>
  <si>
    <t>40 x 20 x 2,0</t>
  </si>
  <si>
    <t>60 x 40 x 3,0</t>
  </si>
  <si>
    <t>длина 5,38 м</t>
  </si>
  <si>
    <t>Актуальное состояние</t>
  </si>
  <si>
    <t>30 х 5</t>
  </si>
  <si>
    <t>40 х 5</t>
  </si>
  <si>
    <t>40 х 6</t>
  </si>
  <si>
    <t>50 х 3</t>
  </si>
  <si>
    <t>60 х 4</t>
  </si>
  <si>
    <t>80 х 10</t>
  </si>
  <si>
    <t>80 х 5</t>
  </si>
  <si>
    <t>60 х 3</t>
  </si>
  <si>
    <t>40 x 20 x 1,5</t>
  </si>
  <si>
    <t>60 x 20 x 1,5</t>
  </si>
  <si>
    <t>60 x 30 x 2,0</t>
  </si>
  <si>
    <t>60 x 40 x 2,0</t>
  </si>
  <si>
    <t>80 x 20 x 2,0</t>
  </si>
  <si>
    <t>80 x 40 x 3,0</t>
  </si>
  <si>
    <t>80 x 60 x 2,0</t>
  </si>
  <si>
    <t>100 x 50 x 3,0</t>
  </si>
  <si>
    <t>100 x 50 x 4,0</t>
  </si>
  <si>
    <t>120 x 60 x 3,0</t>
  </si>
  <si>
    <t>30 x 30 x 3,0</t>
  </si>
  <si>
    <t>40 x 40 x 4,0</t>
  </si>
  <si>
    <t>50 x 50 x 4,0</t>
  </si>
  <si>
    <t>60 x 60 x 3,0</t>
  </si>
  <si>
    <t>60 x 60 x 4,0</t>
  </si>
  <si>
    <t>80 x 80 x 3,0</t>
  </si>
  <si>
    <t>80 x 80 x 4,0</t>
  </si>
  <si>
    <t>100 x 100 x 2,0</t>
  </si>
  <si>
    <t>100 x 100 x 3,0</t>
  </si>
  <si>
    <t>100 x 100 x 4,0</t>
  </si>
  <si>
    <t>50 x 50 x 5,0</t>
  </si>
  <si>
    <t>80 x 80 x 5,0</t>
  </si>
  <si>
    <t>*)</t>
  </si>
  <si>
    <t>**)</t>
  </si>
  <si>
    <t>может поставляться швеллер, маркированный как 30 х 15 х 4 х 4,5 мм. Вес такой же.</t>
  </si>
  <si>
    <t>может поставляться швеллер, маркированный как 65 х 42 х 5,5 х 7,5 мм. Вес такой же.</t>
  </si>
  <si>
    <r>
      <t xml:space="preserve">30 х 15 х 4,0 х 4,0 </t>
    </r>
    <r>
      <rPr>
        <b/>
        <sz val="11"/>
        <rFont val="Arial"/>
        <family val="2"/>
      </rPr>
      <t>*)</t>
    </r>
  </si>
  <si>
    <r>
      <t xml:space="preserve">65 х 42 х 5,0 х 7,0 </t>
    </r>
    <r>
      <rPr>
        <b/>
        <sz val="11"/>
        <rFont val="Arial"/>
        <family val="2"/>
      </rPr>
      <t>**)</t>
    </r>
  </si>
  <si>
    <t>Полоса нержавеющая, AISI 304, зеркало 4 плоскости, в плёнке</t>
  </si>
  <si>
    <t>Полоса нержавеющая, AISI 304, шлиф. 4 плоскости, в плёнке</t>
  </si>
  <si>
    <t>10 x 10 x 2</t>
  </si>
  <si>
    <t>Угол холоднотянутый равнополочный, AISI 304</t>
  </si>
  <si>
    <t>15 х 15 х 3</t>
  </si>
  <si>
    <t>20 х 20 х 3  *)</t>
  </si>
  <si>
    <t>25 х 25 х 3  *)</t>
  </si>
  <si>
    <t>*) угол шлифуется по всем плоскостям и по продольным граням. Каждый угол в полиэтиленовом пакете.</t>
  </si>
  <si>
    <t>Угол г/к равнополочный, травл., т/о, AISI 304, шлифованный</t>
  </si>
  <si>
    <t>длина 3,0-3,2 м</t>
  </si>
  <si>
    <t>длина 6,0-6,2 м</t>
  </si>
  <si>
    <t>20 х 5</t>
  </si>
  <si>
    <t>20 х 8</t>
  </si>
  <si>
    <t>25 x 25 x 3,0</t>
  </si>
  <si>
    <t>60 x 40 x 4,0</t>
  </si>
  <si>
    <t>Квадрат х/т, EN 10278, h11, AISI 304</t>
  </si>
  <si>
    <t>5 x 5</t>
  </si>
  <si>
    <t>6 x 6</t>
  </si>
  <si>
    <t>50 x 25 x 3,0</t>
  </si>
  <si>
    <t>8 х 8</t>
  </si>
  <si>
    <t>20 x 20 x 20 x 2,0</t>
  </si>
  <si>
    <t>40 x 40 x 4</t>
  </si>
  <si>
    <t>Пруток нержавеющий х/т, тол. h9, AISI 304</t>
  </si>
  <si>
    <t>4 x 4</t>
  </si>
  <si>
    <t>60 х 40 х 2.0</t>
  </si>
  <si>
    <t>ПОЛОСЫ МАТОВЫЕ, ШЛИФОВАННЫЕ И ЗЕРКАЛЬНО ПОЛИРОВАННЫЕ, НЕСТАНДАРТНОЙ ДЛИНЫ И С НАРУШЕНИЕМ ГЕОМЕТРИИ</t>
  </si>
  <si>
    <t>Полоса шлифованная AISI 304</t>
  </si>
  <si>
    <t>длина 4.0-4.2 м</t>
  </si>
  <si>
    <t>120 x 64 x 4,4 x 6,3</t>
  </si>
  <si>
    <t>80 x 8</t>
  </si>
  <si>
    <t>100 x 10</t>
  </si>
  <si>
    <t>40 x 20 x 3,0</t>
  </si>
  <si>
    <t>60 x 60 x 5,0</t>
  </si>
  <si>
    <t>80 x 40 x 4,0</t>
  </si>
  <si>
    <t>150 x 50 x 3,0</t>
  </si>
  <si>
    <t>10 х 8, h11</t>
  </si>
  <si>
    <t>длина 3.27 м</t>
  </si>
  <si>
    <t>Швеллер нержавеющий, AISI 304, тип У, т/о</t>
  </si>
  <si>
    <t>Швеллер нержавеющий, AISI 304, тип П, т/о</t>
  </si>
  <si>
    <t>Балка двутавровая, сварка лазером, AISI 304, т/о, дробестр.обр.</t>
  </si>
  <si>
    <t>40 х 12</t>
  </si>
  <si>
    <t>60 х 12</t>
  </si>
  <si>
    <t>60 х 15</t>
  </si>
  <si>
    <t>30 х 30 х 3</t>
  </si>
  <si>
    <t>40 х 40 х 4</t>
  </si>
  <si>
    <t>120 х 6</t>
  </si>
  <si>
    <t>Балка тавровая, сварка лазером, AISI 304, т/о, дробестр.обр., тип Т</t>
  </si>
  <si>
    <t>Шестигранник, хол/тян, тол. h11, EN 10278, AISI 316L (1.4404)</t>
  </si>
  <si>
    <t>17 мм</t>
  </si>
  <si>
    <t>19 мм</t>
  </si>
  <si>
    <t>22 мм</t>
  </si>
  <si>
    <t>24 мм</t>
  </si>
  <si>
    <t>27 мм</t>
  </si>
  <si>
    <t>30 мм</t>
  </si>
  <si>
    <t>36 мм</t>
  </si>
  <si>
    <t>сварка лазером</t>
  </si>
  <si>
    <r>
      <t xml:space="preserve">Полоса нержавеющая, AISI 304, пов-ть 1F/1D, </t>
    </r>
    <r>
      <rPr>
        <b/>
        <sz val="11"/>
        <rFont val="Arial"/>
        <family val="2"/>
      </rPr>
      <t>длина 6,0-6.2 м</t>
    </r>
  </si>
  <si>
    <t>50 х 12</t>
  </si>
  <si>
    <t>30 х 60 х 30 х 3,0</t>
  </si>
  <si>
    <t>200 x 100 x 10 x 10</t>
  </si>
  <si>
    <t>Полоса нержавеющая, AISI 304, пов-ть 2B, холоднотянутая, 3 м</t>
  </si>
  <si>
    <t>ТРУБЫ И ПОЛОСЫ НЕСТАНДАРТНОЙ ДЛИНЫ (КОРОТЫШИ)</t>
  </si>
  <si>
    <t>Угол г/к равнополочный, травл., т/о, AISI 316L</t>
  </si>
  <si>
    <t>50 x 30 x 3,0</t>
  </si>
  <si>
    <t>80 x 80 x 6,0</t>
  </si>
  <si>
    <t>ПОЛОСА НЕРЖАВЕЮЩАЯ МАТОВАЯ, EN 10058/10028, ДЛИНА 4 М</t>
  </si>
  <si>
    <t>U-ПРОФИЛЬ (ШВЕЛЛЕР ГНУТЫЙ), EN 10162, AISI 304, ДЛИНА 6 М</t>
  </si>
  <si>
    <t>ДВУТАВР НЕРЖАВЕЮЩИЙ, EN 10034/10365,  AISI 304, ДЛИНА 6 М</t>
  </si>
  <si>
    <r>
      <t xml:space="preserve">ТРУБЫ СВАРНЫЕ НЕРЖАВЕЮЩИЕ ПРОФИЛЬНОГО СЕЧЕНИЯ МАТОВЫЕ, </t>
    </r>
    <r>
      <rPr>
        <b/>
        <sz val="14"/>
        <color indexed="10"/>
        <rFont val="Arial"/>
        <family val="2"/>
      </rPr>
      <t>СТАЛЬ AISI 316L</t>
    </r>
  </si>
  <si>
    <t>119334, г. Москва, проезд Донской 5-ый, этаж 3, ком. 4, пом. III</t>
  </si>
  <si>
    <t>50 x 40 x 3,0</t>
  </si>
  <si>
    <t>50 х 100 х 50 х 3,0</t>
  </si>
  <si>
    <t>80 x 30 x 2,0</t>
  </si>
  <si>
    <t>100 x 20 x 2.0</t>
  </si>
  <si>
    <t>80 x 60 x 4,0</t>
  </si>
  <si>
    <t>60 x 30 x 3,0</t>
  </si>
  <si>
    <t>41 мм</t>
  </si>
  <si>
    <t>70 x 70 x 4,0</t>
  </si>
  <si>
    <t>КВАДРАТ ХОЛОДНОТЯНУТЫЙ КАЛИБРОВ., EN 10278, h11, AISI 304, ДЛИНА 3 М</t>
  </si>
  <si>
    <t>длина 3.14 м</t>
  </si>
  <si>
    <t>длина 5.28 м</t>
  </si>
  <si>
    <t>50 х 100 х 50 х 4,0</t>
  </si>
  <si>
    <t>100 x 20 x 2,0</t>
  </si>
  <si>
    <t>40 х 15</t>
  </si>
  <si>
    <t>ПРУТКИ НЕРЖАВЕЮЩИЕ ХОЛОДНОКАТАНЫЕ (КРУГЛОГО СЕЧЕНИЯ), EN 10278,
ДЛИНА 3 М</t>
  </si>
  <si>
    <t>УГОЛ ГОРЯЧЕКАТАНЫЙ ШЛИФОВАННЫЙ, EN 10056, ДЛИНА 6 М</t>
  </si>
  <si>
    <t>продано</t>
  </si>
  <si>
    <t>100 x 100 x 6,0</t>
  </si>
  <si>
    <t>80 x 40 x 5,0</t>
  </si>
  <si>
    <t>80 x 60 x 5,0</t>
  </si>
  <si>
    <t>70 x 70 x 3,0</t>
  </si>
  <si>
    <t>40 х 20</t>
  </si>
  <si>
    <t>40 x 40 x 3</t>
  </si>
  <si>
    <t>50 x 50 x 5</t>
  </si>
  <si>
    <t>40 x 40 x 1.5</t>
  </si>
  <si>
    <t>длина 3,00 м</t>
  </si>
  <si>
    <t>ТРУБЫ СВАРНЫЕ НЕРЖАВЕЮЩИЕ КВАДРАТНОГО СЕЧЕНИЯ, длина 6 м</t>
  </si>
  <si>
    <t>ТРУБЫ СВАРНЫЕ НЕРЖАВЕЮЩИЕ ПРЯМОУГОЛЬНОГО СЕЧЕНИЯ, длина 6 м</t>
  </si>
  <si>
    <t>50 x 25 x 1.5</t>
  </si>
  <si>
    <t>ПОЛОСА НЕРЖАВЕЮЩАЯ ЗЕРКАЛЬНО ПОЛИРОВАННАЯ, ДЛИНА 6 М</t>
  </si>
  <si>
    <t>ПОЛОСА НЕРЖАВЕЮЩАЯ ШЛИФОВАННАЯ, ДЛИНА 4 М</t>
  </si>
  <si>
    <r>
      <t xml:space="preserve">Полоса нержавеющая, AISI 304, зеркало 4 плоскости, в плёнке, </t>
    </r>
    <r>
      <rPr>
        <b/>
        <sz val="11"/>
        <rFont val="Arial"/>
        <family val="2"/>
      </rPr>
      <t>6 м</t>
    </r>
  </si>
  <si>
    <t>УГОЛ НЕРЖАВЕЮЩИЙ РАВНОПОЛОЧНЫЙ, EN 10056, AISI 304, ДЛИНА 3м и 6м</t>
  </si>
  <si>
    <t>ШВЕЛЛЕР НЕРЖАВЕЮЩИЙ, EN 10279/10365, AISI 304, ДЛИНА 6м</t>
  </si>
  <si>
    <t>ТАВР НЕРЖАВЕЮЩИЙ, EN 10055, AISI 304, ДЛИНА 6м</t>
  </si>
  <si>
    <r>
      <t xml:space="preserve">ШЕСТИГРАННИК ХОЛОДНОТЯНУТЫЙ, EN 10278, h11, AISI </t>
    </r>
    <r>
      <rPr>
        <b/>
        <sz val="18"/>
        <color indexed="10"/>
        <rFont val="Arial"/>
        <family val="2"/>
      </rPr>
      <t>316L</t>
    </r>
    <r>
      <rPr>
        <b/>
        <sz val="18"/>
        <rFont val="Arial"/>
        <family val="2"/>
      </rPr>
      <t>, ДЛИНА 3м</t>
    </r>
  </si>
  <si>
    <r>
      <t xml:space="preserve">УГОЛ ГОРЯЧЕКАТАНЫЙ РАВНОПОЛОЧНЫЙ, EN 10056, AISI </t>
    </r>
    <r>
      <rPr>
        <b/>
        <sz val="18"/>
        <color indexed="10"/>
        <rFont val="Arial"/>
        <family val="2"/>
      </rPr>
      <t>316L</t>
    </r>
    <r>
      <rPr>
        <b/>
        <sz val="18"/>
        <rFont val="Arial"/>
        <family val="2"/>
      </rPr>
      <t>, ДЛИНА 6м</t>
    </r>
  </si>
  <si>
    <t>30 х 15</t>
  </si>
  <si>
    <t>30 х 20</t>
  </si>
  <si>
    <t>15 х 10</t>
  </si>
  <si>
    <t>продукция из нержавеющих сталей на складе в г. ЛЮБЕРЦЫ Моск. Обл.</t>
  </si>
  <si>
    <t>Все цены указаны с НДС на условии поставки  "самовывоз со склада в г. Люберцы Моск.Обл."</t>
  </si>
  <si>
    <t>длина 4.00 м</t>
  </si>
  <si>
    <r>
      <t xml:space="preserve">30 х 10 </t>
    </r>
    <r>
      <rPr>
        <b/>
        <sz val="11"/>
        <rFont val="Arial"/>
        <family val="2"/>
      </rPr>
      <t>*)</t>
    </r>
  </si>
  <si>
    <r>
      <t>40 х 4</t>
    </r>
    <r>
      <rPr>
        <b/>
        <sz val="11"/>
        <rFont val="Arial"/>
        <family val="2"/>
      </rPr>
      <t xml:space="preserve"> **)</t>
    </r>
  </si>
  <si>
    <r>
      <t xml:space="preserve">50 х 5 </t>
    </r>
    <r>
      <rPr>
        <b/>
        <sz val="11"/>
        <rFont val="Arial"/>
        <family val="2"/>
      </rPr>
      <t>***)</t>
    </r>
  </si>
  <si>
    <t xml:space="preserve">**) данная полоса имеет небольшое небольшой угол по длине (по широкой стороне) </t>
  </si>
  <si>
    <t>***) данная полоса имеет дефекты полировки, примерно по 1-1.5 метра от каждого конца полосы</t>
  </si>
  <si>
    <t xml:space="preserve">*) данная полоса имеет дефект - поперечный сварной шов посередине полосы </t>
  </si>
  <si>
    <t>длина 4 м, гнутая</t>
  </si>
  <si>
    <t>длина 3.82 м</t>
  </si>
  <si>
    <t>длина 3.71 м</t>
  </si>
  <si>
    <t>50 x 10</t>
  </si>
  <si>
    <t>диам. 5 мм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</si>
</sst>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#,##0.0"/>
    <numFmt numFmtId="182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42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1" fontId="5" fillId="33" borderId="0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/>
    </xf>
    <xf numFmtId="1" fontId="5" fillId="33" borderId="0" xfId="0" applyNumberFormat="1" applyFont="1" applyFill="1" applyBorder="1" applyAlignment="1">
      <alignment horizontal="center" vertical="center"/>
    </xf>
    <xf numFmtId="1" fontId="5" fillId="33" borderId="0" xfId="0" applyNumberFormat="1" applyFont="1" applyFill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172" fontId="5" fillId="33" borderId="0" xfId="0" applyNumberFormat="1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11" fillId="33" borderId="0" xfId="0" applyFont="1" applyFill="1" applyAlignment="1">
      <alignment/>
    </xf>
    <xf numFmtId="3" fontId="5" fillId="33" borderId="0" xfId="0" applyNumberFormat="1" applyFont="1" applyFill="1" applyAlignment="1">
      <alignment horizontal="center" vertical="center"/>
    </xf>
    <xf numFmtId="3" fontId="5" fillId="33" borderId="0" xfId="0" applyNumberFormat="1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4</xdr:col>
      <xdr:colOff>742950</xdr:colOff>
      <xdr:row>3</xdr:row>
      <xdr:rowOff>152400</xdr:rowOff>
    </xdr:to>
    <xdr:sp>
      <xdr:nvSpPr>
        <xdr:cNvPr id="1" name="WordArt 3"/>
        <xdr:cNvSpPr>
          <a:spLocks/>
        </xdr:cNvSpPr>
      </xdr:nvSpPr>
      <xdr:spPr>
        <a:xfrm>
          <a:off x="38100" y="57150"/>
          <a:ext cx="5400675" cy="723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solidFill>
                <a:srgbClr val="404040"/>
              </a:soli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Фосс Металл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  <pageSetUpPr fitToPage="1"/>
  </sheetPr>
  <dimension ref="A1:I235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5" sqref="A5:I5"/>
    </sheetView>
  </sheetViews>
  <sheetFormatPr defaultColWidth="9.140625" defaultRowHeight="20.25" customHeight="1"/>
  <cols>
    <col min="1" max="1" width="14.28125" style="2" customWidth="1"/>
    <col min="2" max="2" width="17.8515625" style="2" customWidth="1"/>
    <col min="3" max="3" width="18.28125" style="2" customWidth="1"/>
    <col min="4" max="4" width="20.00390625" style="2" customWidth="1"/>
    <col min="5" max="5" width="26.57421875" style="2" customWidth="1"/>
    <col min="6" max="6" width="8.140625" style="2" customWidth="1"/>
    <col min="7" max="7" width="11.421875" style="2" customWidth="1"/>
    <col min="8" max="8" width="15.57421875" style="2" customWidth="1"/>
    <col min="9" max="9" width="19.8515625" style="2" customWidth="1"/>
    <col min="10" max="16384" width="9.140625" style="2" customWidth="1"/>
  </cols>
  <sheetData>
    <row r="1" spans="1:9" ht="16.5" customHeight="1">
      <c r="A1" s="1"/>
      <c r="B1" s="1"/>
      <c r="C1" s="1"/>
      <c r="D1" s="1"/>
      <c r="E1" s="1"/>
      <c r="G1" s="3"/>
      <c r="H1" s="3"/>
      <c r="I1" s="3" t="s">
        <v>56</v>
      </c>
    </row>
    <row r="2" spans="1:9" ht="16.5" customHeight="1">
      <c r="A2" s="4" t="s">
        <v>0</v>
      </c>
      <c r="B2" s="1"/>
      <c r="C2" s="1"/>
      <c r="D2" s="1"/>
      <c r="E2" s="1"/>
      <c r="F2" s="1"/>
      <c r="I2" s="5" t="s">
        <v>193</v>
      </c>
    </row>
    <row r="3" spans="1:9" ht="16.5" customHeight="1">
      <c r="A3" s="4"/>
      <c r="B3" s="4"/>
      <c r="C3" s="4"/>
      <c r="D3" s="4"/>
      <c r="E3" s="4"/>
      <c r="F3" s="4"/>
      <c r="H3" s="6"/>
      <c r="I3" s="3" t="s">
        <v>52</v>
      </c>
    </row>
    <row r="4" spans="1:9" ht="16.5" customHeight="1" thickBot="1">
      <c r="A4" s="7"/>
      <c r="B4" s="8"/>
      <c r="C4" s="8"/>
      <c r="D4" s="8"/>
      <c r="E4" s="8"/>
      <c r="F4" s="8"/>
      <c r="G4" s="8"/>
      <c r="H4" s="8"/>
      <c r="I4" s="9" t="s">
        <v>53</v>
      </c>
    </row>
    <row r="5" spans="1:9" ht="40.5" customHeight="1" thickBot="1">
      <c r="A5" s="49" t="s">
        <v>234</v>
      </c>
      <c r="B5" s="49"/>
      <c r="C5" s="49"/>
      <c r="D5" s="49"/>
      <c r="E5" s="49"/>
      <c r="F5" s="49"/>
      <c r="G5" s="49"/>
      <c r="H5" s="49"/>
      <c r="I5" s="49"/>
    </row>
    <row r="6" spans="1:9" ht="20.25" customHeight="1" thickBot="1">
      <c r="A6" s="10" t="s">
        <v>235</v>
      </c>
      <c r="G6" s="52" t="s">
        <v>87</v>
      </c>
      <c r="H6" s="52"/>
      <c r="I6" s="52"/>
    </row>
    <row r="7" spans="1:9" ht="16.5" customHeight="1">
      <c r="A7" s="53" t="s">
        <v>2</v>
      </c>
      <c r="B7" s="54"/>
      <c r="C7" s="54"/>
      <c r="D7" s="54"/>
      <c r="E7" s="55"/>
      <c r="F7" s="50" t="s">
        <v>37</v>
      </c>
      <c r="G7" s="50" t="s">
        <v>36</v>
      </c>
      <c r="H7" s="50" t="s">
        <v>4</v>
      </c>
      <c r="I7" s="50" t="s">
        <v>5</v>
      </c>
    </row>
    <row r="8" spans="1:9" ht="22.5" customHeight="1" thickBot="1">
      <c r="A8" s="56"/>
      <c r="B8" s="57"/>
      <c r="C8" s="57"/>
      <c r="D8" s="57"/>
      <c r="E8" s="58"/>
      <c r="F8" s="51"/>
      <c r="G8" s="51"/>
      <c r="H8" s="51"/>
      <c r="I8" s="51"/>
    </row>
    <row r="9" spans="1:9" s="11" customFormat="1" ht="31.5" customHeight="1">
      <c r="A9" s="45" t="s">
        <v>228</v>
      </c>
      <c r="B9" s="45"/>
      <c r="C9" s="45"/>
      <c r="D9" s="45"/>
      <c r="E9" s="45"/>
      <c r="F9" s="45"/>
      <c r="G9" s="45"/>
      <c r="H9" s="45"/>
      <c r="I9" s="45"/>
    </row>
    <row r="10" spans="1:9" s="11" customFormat="1" ht="20.25" customHeight="1">
      <c r="A10" s="11" t="s">
        <v>170</v>
      </c>
      <c r="D10" s="12"/>
      <c r="E10" s="12" t="s">
        <v>45</v>
      </c>
      <c r="F10" s="12" t="s">
        <v>38</v>
      </c>
      <c r="G10" s="13">
        <v>5.2</v>
      </c>
      <c r="H10" s="14">
        <f aca="true" t="shared" si="0" ref="H10:H15">I10*G10/6</f>
        <v>1126.6666666666667</v>
      </c>
      <c r="I10" s="15">
        <v>1300</v>
      </c>
    </row>
    <row r="11" spans="1:9" s="11" customFormat="1" ht="20.25" customHeight="1">
      <c r="A11" s="11" t="s">
        <v>170</v>
      </c>
      <c r="D11" s="12"/>
      <c r="E11" s="12" t="s">
        <v>77</v>
      </c>
      <c r="F11" s="12" t="s">
        <v>38</v>
      </c>
      <c r="G11" s="13">
        <v>7</v>
      </c>
      <c r="H11" s="14">
        <f t="shared" si="0"/>
        <v>1516.6666666666667</v>
      </c>
      <c r="I11" s="15">
        <v>1300</v>
      </c>
    </row>
    <row r="12" spans="1:9" s="11" customFormat="1" ht="20.25" customHeight="1">
      <c r="A12" s="11" t="s">
        <v>170</v>
      </c>
      <c r="D12" s="12"/>
      <c r="E12" s="12" t="s">
        <v>61</v>
      </c>
      <c r="F12" s="12" t="s">
        <v>38</v>
      </c>
      <c r="G12" s="13">
        <v>8.1</v>
      </c>
      <c r="H12" s="14">
        <f t="shared" si="0"/>
        <v>1719.8999999999999</v>
      </c>
      <c r="I12" s="15">
        <v>1274</v>
      </c>
    </row>
    <row r="13" spans="1:9" s="11" customFormat="1" ht="20.25" customHeight="1">
      <c r="A13" s="11" t="s">
        <v>170</v>
      </c>
      <c r="D13" s="12"/>
      <c r="E13" s="12" t="s">
        <v>216</v>
      </c>
      <c r="F13" s="12" t="s">
        <v>38</v>
      </c>
      <c r="G13" s="13">
        <v>11</v>
      </c>
      <c r="H13" s="14">
        <f t="shared" si="0"/>
        <v>2291.6666666666665</v>
      </c>
      <c r="I13" s="15">
        <v>1250</v>
      </c>
    </row>
    <row r="14" spans="1:9" s="11" customFormat="1" ht="20.25" customHeight="1">
      <c r="A14" s="11" t="s">
        <v>170</v>
      </c>
      <c r="D14" s="12"/>
      <c r="E14" s="12" t="s">
        <v>145</v>
      </c>
      <c r="F14" s="12" t="s">
        <v>38</v>
      </c>
      <c r="G14" s="13">
        <v>13.8</v>
      </c>
      <c r="H14" s="16"/>
      <c r="I14" s="17" t="s">
        <v>210</v>
      </c>
    </row>
    <row r="15" spans="1:9" s="11" customFormat="1" ht="20.25" customHeight="1">
      <c r="A15" s="11" t="s">
        <v>170</v>
      </c>
      <c r="D15" s="12"/>
      <c r="E15" s="12" t="s">
        <v>217</v>
      </c>
      <c r="F15" s="12" t="s">
        <v>38</v>
      </c>
      <c r="G15" s="13">
        <v>22.2</v>
      </c>
      <c r="H15" s="14">
        <f t="shared" si="0"/>
        <v>4255</v>
      </c>
      <c r="I15" s="15">
        <v>1150</v>
      </c>
    </row>
    <row r="16" spans="1:9" ht="36" customHeight="1">
      <c r="A16" s="45" t="s">
        <v>229</v>
      </c>
      <c r="B16" s="45"/>
      <c r="C16" s="45"/>
      <c r="D16" s="45"/>
      <c r="E16" s="45"/>
      <c r="F16" s="45"/>
      <c r="G16" s="45"/>
      <c r="H16" s="45"/>
      <c r="I16" s="45"/>
    </row>
    <row r="17" spans="1:9" s="22" customFormat="1" ht="20.25" customHeight="1">
      <c r="A17" s="18" t="s">
        <v>171</v>
      </c>
      <c r="B17" s="19"/>
      <c r="C17" s="19"/>
      <c r="D17" s="19"/>
      <c r="E17" s="19" t="s">
        <v>172</v>
      </c>
      <c r="F17" s="20" t="s">
        <v>38</v>
      </c>
      <c r="G17" s="21">
        <v>6</v>
      </c>
      <c r="H17" s="16">
        <f>I17*G17/3</f>
        <v>1598</v>
      </c>
      <c r="I17" s="17">
        <v>799</v>
      </c>
    </row>
    <row r="18" spans="1:9" s="22" customFormat="1" ht="20.25" customHeight="1">
      <c r="A18" s="18" t="s">
        <v>171</v>
      </c>
      <c r="B18" s="19"/>
      <c r="C18" s="19"/>
      <c r="D18" s="19"/>
      <c r="E18" s="19" t="s">
        <v>173</v>
      </c>
      <c r="F18" s="20" t="s">
        <v>38</v>
      </c>
      <c r="G18" s="21">
        <v>7.5</v>
      </c>
      <c r="H18" s="16">
        <f aca="true" t="shared" si="1" ref="H18:H24">I18*G18/3</f>
        <v>1997.5</v>
      </c>
      <c r="I18" s="17">
        <v>799</v>
      </c>
    </row>
    <row r="19" spans="1:9" s="22" customFormat="1" ht="20.25" customHeight="1">
      <c r="A19" s="18" t="s">
        <v>171</v>
      </c>
      <c r="B19" s="19"/>
      <c r="C19" s="19"/>
      <c r="D19" s="19"/>
      <c r="E19" s="19" t="s">
        <v>174</v>
      </c>
      <c r="F19" s="20" t="s">
        <v>38</v>
      </c>
      <c r="G19" s="21">
        <v>10.6</v>
      </c>
      <c r="H19" s="16">
        <f t="shared" si="1"/>
        <v>2823.133333333333</v>
      </c>
      <c r="I19" s="17">
        <v>799</v>
      </c>
    </row>
    <row r="20" spans="1:9" s="22" customFormat="1" ht="20.25" customHeight="1">
      <c r="A20" s="18" t="s">
        <v>171</v>
      </c>
      <c r="B20" s="19"/>
      <c r="C20" s="19"/>
      <c r="D20" s="19"/>
      <c r="E20" s="19" t="s">
        <v>175</v>
      </c>
      <c r="F20" s="20" t="s">
        <v>38</v>
      </c>
      <c r="G20" s="21">
        <v>12</v>
      </c>
      <c r="H20" s="16">
        <f t="shared" si="1"/>
        <v>3196</v>
      </c>
      <c r="I20" s="17">
        <v>799</v>
      </c>
    </row>
    <row r="21" spans="1:9" s="22" customFormat="1" ht="20.25" customHeight="1">
      <c r="A21" s="18" t="s">
        <v>171</v>
      </c>
      <c r="B21" s="19"/>
      <c r="C21" s="19"/>
      <c r="D21" s="19"/>
      <c r="E21" s="19" t="s">
        <v>176</v>
      </c>
      <c r="F21" s="20" t="s">
        <v>38</v>
      </c>
      <c r="G21" s="21">
        <v>16.75</v>
      </c>
      <c r="H21" s="16"/>
      <c r="I21" s="17" t="s">
        <v>210</v>
      </c>
    </row>
    <row r="22" spans="1:9" s="22" customFormat="1" ht="20.25" customHeight="1">
      <c r="A22" s="18" t="s">
        <v>171</v>
      </c>
      <c r="B22" s="19"/>
      <c r="C22" s="19"/>
      <c r="D22" s="19"/>
      <c r="E22" s="19" t="s">
        <v>177</v>
      </c>
      <c r="F22" s="20" t="s">
        <v>38</v>
      </c>
      <c r="G22" s="21">
        <v>19.5</v>
      </c>
      <c r="H22" s="16">
        <f>I22*G22/3</f>
        <v>5193.5</v>
      </c>
      <c r="I22" s="17">
        <v>799</v>
      </c>
    </row>
    <row r="23" spans="1:9" s="22" customFormat="1" ht="20.25" customHeight="1">
      <c r="A23" s="18" t="s">
        <v>171</v>
      </c>
      <c r="B23" s="19"/>
      <c r="C23" s="19"/>
      <c r="D23" s="19"/>
      <c r="E23" s="19" t="s">
        <v>178</v>
      </c>
      <c r="F23" s="20" t="s">
        <v>38</v>
      </c>
      <c r="G23" s="21">
        <v>27.7</v>
      </c>
      <c r="H23" s="16"/>
      <c r="I23" s="17" t="s">
        <v>210</v>
      </c>
    </row>
    <row r="24" spans="1:9" s="22" customFormat="1" ht="20.25" customHeight="1">
      <c r="A24" s="18" t="s">
        <v>171</v>
      </c>
      <c r="B24" s="19"/>
      <c r="C24" s="19"/>
      <c r="D24" s="19"/>
      <c r="E24" s="19" t="s">
        <v>200</v>
      </c>
      <c r="F24" s="20" t="s">
        <v>38</v>
      </c>
      <c r="G24" s="21">
        <v>36.2</v>
      </c>
      <c r="H24" s="16">
        <f t="shared" si="1"/>
        <v>9641.266666666668</v>
      </c>
      <c r="I24" s="17">
        <v>799</v>
      </c>
    </row>
    <row r="25" spans="1:9" ht="34.5" customHeight="1">
      <c r="A25" s="45" t="s">
        <v>230</v>
      </c>
      <c r="B25" s="45"/>
      <c r="C25" s="45"/>
      <c r="D25" s="45"/>
      <c r="E25" s="45"/>
      <c r="F25" s="45"/>
      <c r="G25" s="45"/>
      <c r="H25" s="45"/>
      <c r="I25" s="45"/>
    </row>
    <row r="26" spans="1:9" ht="20.25" customHeight="1">
      <c r="A26" s="23" t="s">
        <v>186</v>
      </c>
      <c r="E26" s="12" t="s">
        <v>33</v>
      </c>
      <c r="F26" s="12" t="s">
        <v>38</v>
      </c>
      <c r="G26" s="15">
        <v>5.5</v>
      </c>
      <c r="H26" s="24">
        <f aca="true" t="shared" si="2" ref="H26:H31">I26*G26/6</f>
        <v>637.0833333333334</v>
      </c>
      <c r="I26" s="24">
        <v>695</v>
      </c>
    </row>
    <row r="27" spans="1:9" ht="20.25" customHeight="1">
      <c r="A27" s="23" t="s">
        <v>186</v>
      </c>
      <c r="E27" s="12" t="s">
        <v>34</v>
      </c>
      <c r="F27" s="12" t="s">
        <v>38</v>
      </c>
      <c r="G27" s="15">
        <v>6.7</v>
      </c>
      <c r="H27" s="24">
        <f t="shared" si="2"/>
        <v>770.5</v>
      </c>
      <c r="I27" s="24">
        <v>690</v>
      </c>
    </row>
    <row r="28" spans="1:9" ht="20.25" customHeight="1">
      <c r="A28" s="23" t="s">
        <v>186</v>
      </c>
      <c r="E28" s="12" t="s">
        <v>167</v>
      </c>
      <c r="F28" s="12" t="s">
        <v>38</v>
      </c>
      <c r="G28" s="15">
        <v>8.5</v>
      </c>
      <c r="H28" s="24">
        <f t="shared" si="2"/>
        <v>927.9166666666666</v>
      </c>
      <c r="I28" s="24">
        <v>655</v>
      </c>
    </row>
    <row r="29" spans="1:9" ht="20.25" customHeight="1">
      <c r="A29" s="23" t="s">
        <v>186</v>
      </c>
      <c r="D29" s="25" t="s">
        <v>204</v>
      </c>
      <c r="E29" s="12" t="s">
        <v>167</v>
      </c>
      <c r="F29" s="12" t="s">
        <v>38</v>
      </c>
      <c r="G29" s="15">
        <v>7.92</v>
      </c>
      <c r="H29" s="24">
        <f t="shared" si="2"/>
        <v>653.4</v>
      </c>
      <c r="I29" s="24">
        <v>495</v>
      </c>
    </row>
    <row r="30" spans="1:9" s="11" customFormat="1" ht="20.25" customHeight="1">
      <c r="A30" s="23" t="s">
        <v>186</v>
      </c>
      <c r="D30" s="2"/>
      <c r="E30" s="12" t="s">
        <v>168</v>
      </c>
      <c r="F30" s="12" t="s">
        <v>38</v>
      </c>
      <c r="G30" s="15">
        <v>15</v>
      </c>
      <c r="H30" s="24">
        <f t="shared" si="2"/>
        <v>1637.5</v>
      </c>
      <c r="I30" s="24">
        <v>655</v>
      </c>
    </row>
    <row r="31" spans="1:9" s="11" customFormat="1" ht="20.25" customHeight="1">
      <c r="A31" s="23" t="s">
        <v>186</v>
      </c>
      <c r="D31" s="2"/>
      <c r="E31" s="12" t="s">
        <v>35</v>
      </c>
      <c r="F31" s="12" t="s">
        <v>38</v>
      </c>
      <c r="G31" s="15">
        <v>23</v>
      </c>
      <c r="H31" s="24">
        <f t="shared" si="2"/>
        <v>2510.8333333333335</v>
      </c>
      <c r="I31" s="26">
        <v>655</v>
      </c>
    </row>
    <row r="32" spans="1:9" ht="33" customHeight="1">
      <c r="A32" s="45" t="s">
        <v>202</v>
      </c>
      <c r="B32" s="45"/>
      <c r="C32" s="45"/>
      <c r="D32" s="45"/>
      <c r="E32" s="45"/>
      <c r="F32" s="45"/>
      <c r="G32" s="45"/>
      <c r="H32" s="45"/>
      <c r="I32" s="45"/>
    </row>
    <row r="33" spans="1:9" s="11" customFormat="1" ht="20.25" customHeight="1">
      <c r="A33" s="11" t="s">
        <v>139</v>
      </c>
      <c r="E33" s="12" t="s">
        <v>147</v>
      </c>
      <c r="F33" s="12" t="s">
        <v>38</v>
      </c>
      <c r="G33" s="13">
        <v>0.4</v>
      </c>
      <c r="H33" s="15">
        <f>I33*G33/3</f>
        <v>126.66666666666667</v>
      </c>
      <c r="I33" s="24">
        <v>950</v>
      </c>
    </row>
    <row r="34" spans="1:9" s="11" customFormat="1" ht="20.25" customHeight="1">
      <c r="A34" s="11" t="s">
        <v>139</v>
      </c>
      <c r="E34" s="12" t="s">
        <v>140</v>
      </c>
      <c r="F34" s="12" t="s">
        <v>38</v>
      </c>
      <c r="G34" s="13">
        <v>0.6</v>
      </c>
      <c r="H34" s="15">
        <f>I34*G34/3</f>
        <v>171</v>
      </c>
      <c r="I34" s="26">
        <v>855</v>
      </c>
    </row>
    <row r="35" spans="1:9" s="11" customFormat="1" ht="20.25" customHeight="1">
      <c r="A35" s="11" t="s">
        <v>139</v>
      </c>
      <c r="E35" s="12" t="s">
        <v>141</v>
      </c>
      <c r="F35" s="12" t="s">
        <v>38</v>
      </c>
      <c r="G35" s="13">
        <v>0.9</v>
      </c>
      <c r="H35" s="15">
        <f>I35*G35/3</f>
        <v>225</v>
      </c>
      <c r="I35" s="26">
        <v>750</v>
      </c>
    </row>
    <row r="36" spans="1:9" s="11" customFormat="1" ht="18.75" customHeight="1">
      <c r="A36" s="11" t="s">
        <v>139</v>
      </c>
      <c r="E36" s="12" t="s">
        <v>143</v>
      </c>
      <c r="F36" s="12" t="s">
        <v>38</v>
      </c>
      <c r="G36" s="13">
        <v>1.6</v>
      </c>
      <c r="H36" s="15">
        <f>I36*G36/3</f>
        <v>314.6666666666667</v>
      </c>
      <c r="I36" s="24">
        <v>590</v>
      </c>
    </row>
    <row r="37" spans="1:9" ht="33.75" customHeight="1">
      <c r="A37" s="45" t="s">
        <v>191</v>
      </c>
      <c r="B37" s="45"/>
      <c r="C37" s="45"/>
      <c r="D37" s="45"/>
      <c r="E37" s="45"/>
      <c r="F37" s="45"/>
      <c r="G37" s="45"/>
      <c r="H37" s="45"/>
      <c r="I37" s="45"/>
    </row>
    <row r="38" spans="1:9" s="11" customFormat="1" ht="22.5" customHeight="1">
      <c r="A38" s="11" t="s">
        <v>163</v>
      </c>
      <c r="E38" s="12" t="s">
        <v>65</v>
      </c>
      <c r="F38" s="12" t="s">
        <v>38</v>
      </c>
      <c r="G38" s="13">
        <v>48</v>
      </c>
      <c r="H38" s="14">
        <f>I38*G38/6</f>
        <v>8400</v>
      </c>
      <c r="I38" s="24">
        <v>1050</v>
      </c>
    </row>
    <row r="39" spans="1:9" s="11" customFormat="1" ht="22.5" customHeight="1">
      <c r="A39" s="11" t="s">
        <v>163</v>
      </c>
      <c r="E39" s="12" t="s">
        <v>152</v>
      </c>
      <c r="F39" s="12" t="s">
        <v>38</v>
      </c>
      <c r="G39" s="13">
        <v>68.5</v>
      </c>
      <c r="H39" s="14">
        <f>I39*G39/6</f>
        <v>11987.5</v>
      </c>
      <c r="I39" s="24">
        <v>1050</v>
      </c>
    </row>
    <row r="40" spans="1:9" s="11" customFormat="1" ht="22.5" customHeight="1">
      <c r="A40" s="11" t="s">
        <v>163</v>
      </c>
      <c r="E40" s="12" t="s">
        <v>66</v>
      </c>
      <c r="F40" s="12" t="s">
        <v>38</v>
      </c>
      <c r="G40" s="13">
        <v>138</v>
      </c>
      <c r="H40" s="14">
        <f>I40*G40/6</f>
        <v>26450</v>
      </c>
      <c r="I40" s="24">
        <v>1150</v>
      </c>
    </row>
    <row r="41" spans="1:9" ht="36.75" customHeight="1">
      <c r="A41" s="45" t="s">
        <v>190</v>
      </c>
      <c r="B41" s="45"/>
      <c r="C41" s="45"/>
      <c r="D41" s="45"/>
      <c r="E41" s="45"/>
      <c r="F41" s="45"/>
      <c r="G41" s="45"/>
      <c r="H41" s="45"/>
      <c r="I41" s="45"/>
    </row>
    <row r="42" spans="1:9" s="11" customFormat="1" ht="20.25" customHeight="1">
      <c r="A42" s="11" t="s">
        <v>57</v>
      </c>
      <c r="E42" s="12" t="s">
        <v>144</v>
      </c>
      <c r="F42" s="12" t="s">
        <v>38</v>
      </c>
      <c r="G42" s="13">
        <v>5.1</v>
      </c>
      <c r="H42" s="14">
        <f aca="true" t="shared" si="3" ref="H42:H47">I42*G42/6</f>
        <v>892.5</v>
      </c>
      <c r="I42" s="27">
        <v>1050</v>
      </c>
    </row>
    <row r="43" spans="1:9" s="11" customFormat="1" ht="20.25" customHeight="1">
      <c r="A43" s="11" t="s">
        <v>57</v>
      </c>
      <c r="E43" s="12" t="s">
        <v>75</v>
      </c>
      <c r="F43" s="12" t="s">
        <v>38</v>
      </c>
      <c r="G43" s="13">
        <v>9.75</v>
      </c>
      <c r="H43" s="14">
        <f t="shared" si="3"/>
        <v>1184.625</v>
      </c>
      <c r="I43" s="27">
        <v>729</v>
      </c>
    </row>
    <row r="44" spans="1:9" s="11" customFormat="1" ht="20.25" customHeight="1">
      <c r="A44" s="11" t="s">
        <v>57</v>
      </c>
      <c r="E44" s="12" t="s">
        <v>182</v>
      </c>
      <c r="F44" s="12" t="s">
        <v>38</v>
      </c>
      <c r="G44" s="13">
        <v>15.3</v>
      </c>
      <c r="H44" s="14">
        <f t="shared" si="3"/>
        <v>1858.95</v>
      </c>
      <c r="I44" s="27">
        <v>729</v>
      </c>
    </row>
    <row r="45" spans="1:9" s="11" customFormat="1" ht="20.25" customHeight="1">
      <c r="A45" s="11" t="s">
        <v>57</v>
      </c>
      <c r="E45" s="12" t="s">
        <v>76</v>
      </c>
      <c r="F45" s="12" t="s">
        <v>38</v>
      </c>
      <c r="G45" s="13">
        <v>21.2</v>
      </c>
      <c r="H45" s="14">
        <f t="shared" si="3"/>
        <v>2575.7999999999997</v>
      </c>
      <c r="I45" s="27">
        <v>729</v>
      </c>
    </row>
    <row r="46" spans="1:9" s="11" customFormat="1" ht="20.25" customHeight="1">
      <c r="A46" s="11" t="s">
        <v>57</v>
      </c>
      <c r="E46" s="12" t="s">
        <v>195</v>
      </c>
      <c r="F46" s="12" t="s">
        <v>38</v>
      </c>
      <c r="G46" s="13">
        <v>26.4</v>
      </c>
      <c r="H46" s="14">
        <f t="shared" si="3"/>
        <v>3207.6</v>
      </c>
      <c r="I46" s="27">
        <v>729</v>
      </c>
    </row>
    <row r="47" spans="1:9" s="11" customFormat="1" ht="20.25" customHeight="1">
      <c r="A47" s="11" t="s">
        <v>57</v>
      </c>
      <c r="E47" s="12" t="s">
        <v>205</v>
      </c>
      <c r="F47" s="12" t="s">
        <v>38</v>
      </c>
      <c r="G47" s="13">
        <v>34.7</v>
      </c>
      <c r="H47" s="14">
        <f t="shared" si="3"/>
        <v>4216.05</v>
      </c>
      <c r="I47" s="27">
        <v>729</v>
      </c>
    </row>
    <row r="48" spans="5:9" s="11" customFormat="1" ht="20.25" customHeight="1">
      <c r="E48" s="12"/>
      <c r="F48" s="12"/>
      <c r="G48" s="13"/>
      <c r="H48" s="14"/>
      <c r="I48" s="27"/>
    </row>
    <row r="49" spans="5:9" s="11" customFormat="1" ht="20.25" customHeight="1">
      <c r="E49" s="12"/>
      <c r="F49" s="12"/>
      <c r="G49" s="13"/>
      <c r="H49" s="14"/>
      <c r="I49" s="27"/>
    </row>
    <row r="50" spans="1:9" ht="37.5" customHeight="1">
      <c r="A50" s="45" t="s">
        <v>226</v>
      </c>
      <c r="B50" s="45"/>
      <c r="C50" s="45"/>
      <c r="D50" s="45"/>
      <c r="E50" s="45"/>
      <c r="F50" s="45"/>
      <c r="G50" s="45"/>
      <c r="H50" s="45"/>
      <c r="I50" s="45"/>
    </row>
    <row r="51" spans="1:9" ht="18.75" customHeight="1">
      <c r="A51" s="23" t="s">
        <v>127</v>
      </c>
      <c r="D51" s="2" t="s">
        <v>133</v>
      </c>
      <c r="E51" s="12" t="s">
        <v>126</v>
      </c>
      <c r="F51" s="12" t="s">
        <v>38</v>
      </c>
      <c r="G51" s="15">
        <v>0.85</v>
      </c>
      <c r="H51" s="24">
        <f>I51*G51/3</f>
        <v>679.7166666666666</v>
      </c>
      <c r="I51" s="24">
        <v>2399</v>
      </c>
    </row>
    <row r="52" spans="1:9" ht="18.75" customHeight="1">
      <c r="A52" s="23" t="s">
        <v>55</v>
      </c>
      <c r="D52" s="2" t="s">
        <v>134</v>
      </c>
      <c r="E52" s="12" t="s">
        <v>128</v>
      </c>
      <c r="F52" s="12" t="s">
        <v>38</v>
      </c>
      <c r="G52" s="15">
        <v>4.2</v>
      </c>
      <c r="H52" s="24">
        <f>I52*G52/6</f>
        <v>875</v>
      </c>
      <c r="I52" s="24">
        <v>1250</v>
      </c>
    </row>
    <row r="53" spans="1:9" ht="18.75" customHeight="1">
      <c r="A53" s="23" t="s">
        <v>55</v>
      </c>
      <c r="D53" s="2" t="s">
        <v>134</v>
      </c>
      <c r="E53" s="12" t="s">
        <v>34</v>
      </c>
      <c r="F53" s="12" t="s">
        <v>38</v>
      </c>
      <c r="G53" s="15">
        <v>7.5</v>
      </c>
      <c r="H53" s="24">
        <f>I53*G53/6</f>
        <v>450</v>
      </c>
      <c r="I53" s="24">
        <v>360</v>
      </c>
    </row>
    <row r="54" spans="1:9" ht="18.75" customHeight="1">
      <c r="A54" s="23" t="s">
        <v>55</v>
      </c>
      <c r="D54" s="2" t="s">
        <v>134</v>
      </c>
      <c r="E54" s="12" t="s">
        <v>167</v>
      </c>
      <c r="F54" s="12" t="s">
        <v>38</v>
      </c>
      <c r="G54" s="15">
        <v>8.5</v>
      </c>
      <c r="H54" s="24">
        <f>I54*G54/6</f>
        <v>687.0833333333334</v>
      </c>
      <c r="I54" s="24">
        <v>485</v>
      </c>
    </row>
    <row r="55" spans="1:9" ht="18.75" customHeight="1">
      <c r="A55" s="23" t="s">
        <v>55</v>
      </c>
      <c r="D55" s="2" t="s">
        <v>134</v>
      </c>
      <c r="E55" s="12" t="s">
        <v>168</v>
      </c>
      <c r="F55" s="12" t="s">
        <v>38</v>
      </c>
      <c r="G55" s="15">
        <v>15</v>
      </c>
      <c r="H55" s="24">
        <f>I55*G55/6</f>
        <v>1212.5</v>
      </c>
      <c r="I55" s="24">
        <v>485</v>
      </c>
    </row>
    <row r="56" spans="1:9" ht="18.75" customHeight="1">
      <c r="A56" s="23" t="s">
        <v>55</v>
      </c>
      <c r="D56" s="2" t="s">
        <v>134</v>
      </c>
      <c r="E56" s="12" t="s">
        <v>35</v>
      </c>
      <c r="F56" s="12" t="s">
        <v>38</v>
      </c>
      <c r="G56" s="15">
        <v>23.5</v>
      </c>
      <c r="H56" s="24">
        <f>I56*G56/6</f>
        <v>1899.5833333333333</v>
      </c>
      <c r="I56" s="24">
        <v>485</v>
      </c>
    </row>
    <row r="57" spans="5:9" s="11" customFormat="1" ht="22.5" customHeight="1">
      <c r="E57" s="12"/>
      <c r="F57" s="12"/>
      <c r="G57" s="13"/>
      <c r="H57" s="14"/>
      <c r="I57" s="24"/>
    </row>
    <row r="58" spans="1:9" ht="32.25" customHeight="1">
      <c r="A58" s="46" t="s">
        <v>227</v>
      </c>
      <c r="B58" s="46"/>
      <c r="C58" s="46"/>
      <c r="D58" s="46"/>
      <c r="E58" s="46"/>
      <c r="F58" s="46"/>
      <c r="G58" s="46"/>
      <c r="H58" s="46"/>
      <c r="I58" s="46"/>
    </row>
    <row r="59" spans="1:9" s="11" customFormat="1" ht="20.25" customHeight="1">
      <c r="A59" s="11" t="s">
        <v>161</v>
      </c>
      <c r="E59" s="12" t="s">
        <v>6</v>
      </c>
      <c r="F59" s="12" t="s">
        <v>38</v>
      </c>
      <c r="G59" s="13">
        <v>5.7</v>
      </c>
      <c r="H59" s="14">
        <f>I59*G59/6</f>
        <v>1187.5</v>
      </c>
      <c r="I59" s="24">
        <v>1250</v>
      </c>
    </row>
    <row r="60" spans="1:9" s="11" customFormat="1" ht="20.25" customHeight="1">
      <c r="A60" s="11" t="s">
        <v>161</v>
      </c>
      <c r="E60" s="12" t="s">
        <v>122</v>
      </c>
      <c r="F60" s="12" t="s">
        <v>38</v>
      </c>
      <c r="G60" s="13">
        <v>11.2</v>
      </c>
      <c r="H60" s="14">
        <f>I60*G60/6</f>
        <v>2146.6666666666665</v>
      </c>
      <c r="I60" s="24">
        <v>1150</v>
      </c>
    </row>
    <row r="61" spans="1:9" s="11" customFormat="1" ht="20.25" customHeight="1">
      <c r="A61" s="11" t="s">
        <v>161</v>
      </c>
      <c r="E61" s="12" t="s">
        <v>7</v>
      </c>
      <c r="F61" s="12" t="s">
        <v>38</v>
      </c>
      <c r="G61" s="13">
        <v>12.3</v>
      </c>
      <c r="H61" s="14">
        <f>I61*G61/6</f>
        <v>2152.5</v>
      </c>
      <c r="I61" s="24">
        <v>1050</v>
      </c>
    </row>
    <row r="62" spans="1:9" s="11" customFormat="1" ht="20.25" customHeight="1">
      <c r="A62" s="11" t="s">
        <v>162</v>
      </c>
      <c r="E62" s="12" t="s">
        <v>8</v>
      </c>
      <c r="F62" s="12" t="s">
        <v>38</v>
      </c>
      <c r="G62" s="13">
        <v>15.1</v>
      </c>
      <c r="H62" s="28"/>
      <c r="I62" s="15" t="s">
        <v>210</v>
      </c>
    </row>
    <row r="63" spans="1:9" s="11" customFormat="1" ht="20.25" customHeight="1">
      <c r="A63" s="11" t="s">
        <v>162</v>
      </c>
      <c r="E63" s="12" t="s">
        <v>9</v>
      </c>
      <c r="F63" s="12" t="s">
        <v>38</v>
      </c>
      <c r="G63" s="13">
        <v>28</v>
      </c>
      <c r="H63" s="28"/>
      <c r="I63" s="15" t="s">
        <v>210</v>
      </c>
    </row>
    <row r="64" spans="1:9" s="11" customFormat="1" ht="20.25" customHeight="1">
      <c r="A64" s="11" t="s">
        <v>161</v>
      </c>
      <c r="E64" s="12" t="s">
        <v>123</v>
      </c>
      <c r="F64" s="12" t="s">
        <v>38</v>
      </c>
      <c r="G64" s="13">
        <v>44.2</v>
      </c>
      <c r="H64" s="14">
        <f aca="true" t="shared" si="4" ref="H64:H70">I64*G64/6</f>
        <v>6998.333333333333</v>
      </c>
      <c r="I64" s="24">
        <v>950</v>
      </c>
    </row>
    <row r="65" spans="1:9" s="11" customFormat="1" ht="20.25" customHeight="1">
      <c r="A65" s="11" t="s">
        <v>162</v>
      </c>
      <c r="E65" s="12" t="s">
        <v>10</v>
      </c>
      <c r="F65" s="12" t="s">
        <v>38</v>
      </c>
      <c r="G65" s="13">
        <v>37</v>
      </c>
      <c r="H65" s="28"/>
      <c r="I65" s="15" t="s">
        <v>210</v>
      </c>
    </row>
    <row r="66" spans="1:9" s="11" customFormat="1" ht="20.25" customHeight="1">
      <c r="A66" s="11" t="s">
        <v>162</v>
      </c>
      <c r="E66" s="12" t="s">
        <v>50</v>
      </c>
      <c r="F66" s="12" t="s">
        <v>38</v>
      </c>
      <c r="G66" s="13">
        <v>48.5</v>
      </c>
      <c r="H66" s="14">
        <f t="shared" si="4"/>
        <v>8487.5</v>
      </c>
      <c r="I66" s="24">
        <v>1050</v>
      </c>
    </row>
    <row r="67" spans="1:9" s="11" customFormat="1" ht="20.25" customHeight="1">
      <c r="A67" s="11" t="s">
        <v>162</v>
      </c>
      <c r="E67" s="12" t="s">
        <v>48</v>
      </c>
      <c r="F67" s="12" t="s">
        <v>38</v>
      </c>
      <c r="G67" s="13">
        <v>57.5</v>
      </c>
      <c r="H67" s="14">
        <f t="shared" si="4"/>
        <v>10062.5</v>
      </c>
      <c r="I67" s="24">
        <v>1050</v>
      </c>
    </row>
    <row r="68" spans="1:9" s="11" customFormat="1" ht="20.25" customHeight="1">
      <c r="A68" s="11" t="s">
        <v>162</v>
      </c>
      <c r="E68" s="12" t="s">
        <v>11</v>
      </c>
      <c r="F68" s="12" t="s">
        <v>38</v>
      </c>
      <c r="G68" s="13">
        <v>70.1</v>
      </c>
      <c r="H68" s="14">
        <f t="shared" si="4"/>
        <v>12267.5</v>
      </c>
      <c r="I68" s="24">
        <v>1050</v>
      </c>
    </row>
    <row r="69" spans="1:9" s="11" customFormat="1" ht="20.25" customHeight="1">
      <c r="A69" s="11" t="s">
        <v>162</v>
      </c>
      <c r="D69" s="11" t="s">
        <v>179</v>
      </c>
      <c r="E69" s="12" t="s">
        <v>46</v>
      </c>
      <c r="F69" s="12" t="s">
        <v>38</v>
      </c>
      <c r="G69" s="13">
        <v>88</v>
      </c>
      <c r="H69" s="14">
        <f t="shared" si="4"/>
        <v>16866.666666666668</v>
      </c>
      <c r="I69" s="24">
        <v>1150</v>
      </c>
    </row>
    <row r="70" spans="1:9" s="11" customFormat="1" ht="20.25" customHeight="1">
      <c r="A70" s="11" t="s">
        <v>162</v>
      </c>
      <c r="D70" s="11" t="s">
        <v>179</v>
      </c>
      <c r="E70" s="12" t="s">
        <v>47</v>
      </c>
      <c r="F70" s="12" t="s">
        <v>38</v>
      </c>
      <c r="G70" s="13">
        <v>114</v>
      </c>
      <c r="H70" s="14">
        <f t="shared" si="4"/>
        <v>21850</v>
      </c>
      <c r="I70" s="24">
        <v>1150</v>
      </c>
    </row>
    <row r="71" spans="1:9" s="11" customFormat="1" ht="20.25" customHeight="1">
      <c r="A71" s="11" t="s">
        <v>162</v>
      </c>
      <c r="D71" s="11" t="s">
        <v>179</v>
      </c>
      <c r="E71" s="12" t="s">
        <v>183</v>
      </c>
      <c r="F71" s="12" t="s">
        <v>38</v>
      </c>
      <c r="G71" s="13">
        <v>179</v>
      </c>
      <c r="H71" s="14">
        <f>I71*G71/6</f>
        <v>34308.333333333336</v>
      </c>
      <c r="I71" s="24">
        <v>1150</v>
      </c>
    </row>
    <row r="72" spans="2:9" s="11" customFormat="1" ht="20.25" customHeight="1">
      <c r="B72" s="29" t="s">
        <v>118</v>
      </c>
      <c r="C72" s="30" t="s">
        <v>120</v>
      </c>
      <c r="E72" s="12"/>
      <c r="F72" s="12"/>
      <c r="G72" s="13"/>
      <c r="H72" s="14"/>
      <c r="I72" s="15"/>
    </row>
    <row r="73" spans="2:9" s="11" customFormat="1" ht="20.25" customHeight="1">
      <c r="B73" s="29" t="s">
        <v>119</v>
      </c>
      <c r="C73" s="30" t="s">
        <v>121</v>
      </c>
      <c r="E73" s="12"/>
      <c r="F73" s="12"/>
      <c r="G73" s="13"/>
      <c r="H73" s="14"/>
      <c r="I73" s="15"/>
    </row>
    <row r="74" spans="1:9" s="22" customFormat="1" ht="5.25" customHeight="1">
      <c r="A74" s="18"/>
      <c r="B74" s="19"/>
      <c r="C74" s="19"/>
      <c r="D74" s="19"/>
      <c r="E74" s="19"/>
      <c r="F74" s="20"/>
      <c r="G74" s="21"/>
      <c r="H74" s="16"/>
      <c r="I74" s="21"/>
    </row>
    <row r="75" spans="1:9" s="31" customFormat="1" ht="52.5" customHeight="1">
      <c r="A75" s="48" t="s">
        <v>220</v>
      </c>
      <c r="B75" s="48"/>
      <c r="C75" s="48"/>
      <c r="D75" s="48"/>
      <c r="E75" s="48"/>
      <c r="F75" s="48"/>
      <c r="G75" s="48"/>
      <c r="H75" s="48"/>
      <c r="I75" s="48"/>
    </row>
    <row r="76" spans="1:9" ht="36" customHeight="1">
      <c r="A76" s="47" t="s">
        <v>67</v>
      </c>
      <c r="B76" s="47"/>
      <c r="C76" s="47"/>
      <c r="D76" s="47"/>
      <c r="E76" s="47"/>
      <c r="F76" s="47"/>
      <c r="G76" s="47"/>
      <c r="H76" s="47"/>
      <c r="I76" s="47"/>
    </row>
    <row r="77" spans="1:9" s="11" customFormat="1" ht="21" customHeight="1">
      <c r="A77" s="11" t="s">
        <v>40</v>
      </c>
      <c r="E77" s="12" t="s">
        <v>83</v>
      </c>
      <c r="F77" s="12" t="s">
        <v>39</v>
      </c>
      <c r="G77" s="32">
        <v>5.108</v>
      </c>
      <c r="H77" s="14">
        <f>2440*1.15</f>
        <v>2806</v>
      </c>
      <c r="I77" s="15">
        <f>H77/G77</f>
        <v>549.3343774471417</v>
      </c>
    </row>
    <row r="78" spans="1:9" s="11" customFormat="1" ht="21" customHeight="1">
      <c r="A78" s="11" t="s">
        <v>40</v>
      </c>
      <c r="E78" s="12" t="s">
        <v>113</v>
      </c>
      <c r="F78" s="12" t="s">
        <v>39</v>
      </c>
      <c r="G78" s="32">
        <v>6.41</v>
      </c>
      <c r="H78" s="28">
        <f>3400*1.15</f>
        <v>3909.9999999999995</v>
      </c>
      <c r="I78" s="15">
        <f>H78/G78</f>
        <v>609.9843993759749</v>
      </c>
    </row>
    <row r="79" spans="1:9" ht="31.5" customHeight="1">
      <c r="A79" s="47" t="s">
        <v>192</v>
      </c>
      <c r="B79" s="47"/>
      <c r="C79" s="47"/>
      <c r="D79" s="47"/>
      <c r="E79" s="47"/>
      <c r="F79" s="47"/>
      <c r="G79" s="47"/>
      <c r="H79" s="47"/>
      <c r="I79" s="47"/>
    </row>
    <row r="80" spans="1:9" s="11" customFormat="1" ht="20.25" customHeight="1">
      <c r="A80" s="11" t="s">
        <v>64</v>
      </c>
      <c r="E80" s="12" t="s">
        <v>79</v>
      </c>
      <c r="F80" s="12" t="s">
        <v>39</v>
      </c>
      <c r="G80" s="32">
        <v>1.897</v>
      </c>
      <c r="H80" s="14">
        <v>1328</v>
      </c>
      <c r="I80" s="33">
        <f>H80/G80</f>
        <v>700.0527148128624</v>
      </c>
    </row>
    <row r="81" spans="1:9" s="11" customFormat="1" ht="20.25" customHeight="1">
      <c r="A81" s="11" t="s">
        <v>64</v>
      </c>
      <c r="E81" s="12" t="s">
        <v>80</v>
      </c>
      <c r="F81" s="12" t="s">
        <v>39</v>
      </c>
      <c r="G81" s="32">
        <v>2.504</v>
      </c>
      <c r="H81" s="28"/>
      <c r="I81" s="15" t="s">
        <v>210</v>
      </c>
    </row>
    <row r="82" spans="1:9" s="11" customFormat="1" ht="20.25" customHeight="1">
      <c r="A82" s="11" t="s">
        <v>64</v>
      </c>
      <c r="E82" s="12" t="s">
        <v>81</v>
      </c>
      <c r="F82" s="12" t="s">
        <v>39</v>
      </c>
      <c r="G82" s="32">
        <v>3.155</v>
      </c>
      <c r="H82" s="14">
        <v>2186</v>
      </c>
      <c r="I82" s="33">
        <f>H82/G82</f>
        <v>692.8684627575278</v>
      </c>
    </row>
    <row r="83" spans="1:9" ht="33" customHeight="1">
      <c r="A83" s="47" t="s">
        <v>70</v>
      </c>
      <c r="B83" s="47"/>
      <c r="C83" s="47"/>
      <c r="D83" s="47"/>
      <c r="E83" s="47"/>
      <c r="F83" s="47"/>
      <c r="G83" s="47"/>
      <c r="H83" s="47"/>
      <c r="I83" s="47"/>
    </row>
    <row r="84" spans="1:9" s="11" customFormat="1" ht="20.25" customHeight="1">
      <c r="A84" s="11" t="s">
        <v>3</v>
      </c>
      <c r="D84" s="34"/>
      <c r="E84" s="12" t="s">
        <v>137</v>
      </c>
      <c r="F84" s="12" t="s">
        <v>39</v>
      </c>
      <c r="G84" s="32">
        <v>2.216</v>
      </c>
      <c r="H84" s="14">
        <v>1065</v>
      </c>
      <c r="I84" s="15">
        <f>H84/G84</f>
        <v>480.59566787003604</v>
      </c>
    </row>
    <row r="85" spans="1:9" s="11" customFormat="1" ht="20.25" customHeight="1">
      <c r="A85" s="11" t="s">
        <v>3</v>
      </c>
      <c r="E85" s="12" t="s">
        <v>106</v>
      </c>
      <c r="F85" s="12" t="s">
        <v>39</v>
      </c>
      <c r="G85" s="32">
        <v>2.704</v>
      </c>
      <c r="H85" s="14">
        <v>999</v>
      </c>
      <c r="I85" s="15">
        <f>H85/G85</f>
        <v>369.4526627218935</v>
      </c>
    </row>
    <row r="86" spans="1:9" s="11" customFormat="1" ht="20.25" customHeight="1">
      <c r="A86" s="11" t="s">
        <v>3</v>
      </c>
      <c r="E86" s="12" t="s">
        <v>107</v>
      </c>
      <c r="F86" s="12" t="s">
        <v>39</v>
      </c>
      <c r="G86" s="32">
        <v>4.808</v>
      </c>
      <c r="H86" s="14">
        <v>2175</v>
      </c>
      <c r="I86" s="15">
        <f aca="true" t="shared" si="5" ref="I86:I103">H86/G86</f>
        <v>452.3710482529118</v>
      </c>
    </row>
    <row r="87" spans="1:9" s="11" customFormat="1" ht="20.25" customHeight="1">
      <c r="A87" s="11" t="s">
        <v>3</v>
      </c>
      <c r="E87" s="12" t="s">
        <v>81</v>
      </c>
      <c r="F87" s="12" t="s">
        <v>39</v>
      </c>
      <c r="G87" s="32">
        <v>3.155</v>
      </c>
      <c r="H87" s="14">
        <v>1025</v>
      </c>
      <c r="I87" s="15">
        <f t="shared" si="5"/>
        <v>324.8811410459588</v>
      </c>
    </row>
    <row r="88" spans="1:9" s="11" customFormat="1" ht="20.25" customHeight="1">
      <c r="A88" s="11" t="s">
        <v>3</v>
      </c>
      <c r="E88" s="12" t="s">
        <v>108</v>
      </c>
      <c r="F88" s="12" t="s">
        <v>39</v>
      </c>
      <c r="G88" s="32">
        <v>6.11</v>
      </c>
      <c r="H88" s="14">
        <v>2025</v>
      </c>
      <c r="I88" s="15">
        <f t="shared" si="5"/>
        <v>331.4238952536825</v>
      </c>
    </row>
    <row r="89" spans="1:9" s="11" customFormat="1" ht="20.25" customHeight="1">
      <c r="A89" s="11" t="s">
        <v>3</v>
      </c>
      <c r="E89" s="12" t="s">
        <v>116</v>
      </c>
      <c r="F89" s="12" t="s">
        <v>39</v>
      </c>
      <c r="G89" s="32">
        <v>7.512</v>
      </c>
      <c r="H89" s="14">
        <v>3250</v>
      </c>
      <c r="I89" s="15">
        <f t="shared" si="5"/>
        <v>432.6411075612354</v>
      </c>
    </row>
    <row r="90" spans="1:9" s="11" customFormat="1" ht="20.25" customHeight="1">
      <c r="A90" s="11" t="s">
        <v>3</v>
      </c>
      <c r="E90" s="12" t="s">
        <v>82</v>
      </c>
      <c r="F90" s="12" t="s">
        <v>39</v>
      </c>
      <c r="G90" s="32">
        <v>3.806</v>
      </c>
      <c r="H90" s="28"/>
      <c r="I90" s="15" t="s">
        <v>210</v>
      </c>
    </row>
    <row r="91" spans="1:9" s="11" customFormat="1" ht="20.25" customHeight="1">
      <c r="A91" s="11" t="s">
        <v>3</v>
      </c>
      <c r="C91" s="30"/>
      <c r="E91" s="12" t="s">
        <v>109</v>
      </c>
      <c r="F91" s="12" t="s">
        <v>39</v>
      </c>
      <c r="G91" s="32">
        <v>5.634</v>
      </c>
      <c r="H91" s="14">
        <v>2150</v>
      </c>
      <c r="I91" s="15">
        <f t="shared" si="5"/>
        <v>381.61164359247425</v>
      </c>
    </row>
    <row r="92" spans="1:9" s="11" customFormat="1" ht="20.25" customHeight="1">
      <c r="A92" s="11" t="s">
        <v>3</v>
      </c>
      <c r="E92" s="12" t="s">
        <v>110</v>
      </c>
      <c r="F92" s="12" t="s">
        <v>39</v>
      </c>
      <c r="G92" s="32">
        <v>7.412</v>
      </c>
      <c r="H92" s="14">
        <v>3185</v>
      </c>
      <c r="I92" s="15">
        <f t="shared" si="5"/>
        <v>429.7085806799784</v>
      </c>
    </row>
    <row r="93" spans="1:9" s="11" customFormat="1" ht="20.25" customHeight="1">
      <c r="A93" s="11" t="s">
        <v>3</v>
      </c>
      <c r="E93" s="12" t="s">
        <v>156</v>
      </c>
      <c r="F93" s="12" t="s">
        <v>39</v>
      </c>
      <c r="G93" s="32">
        <v>9.14</v>
      </c>
      <c r="H93" s="14">
        <v>3945</v>
      </c>
      <c r="I93" s="15">
        <f t="shared" si="5"/>
        <v>431.61925601750545</v>
      </c>
    </row>
    <row r="94" spans="1:9" s="11" customFormat="1" ht="20.25" customHeight="1">
      <c r="A94" s="11" t="s">
        <v>3</v>
      </c>
      <c r="E94" s="12" t="s">
        <v>214</v>
      </c>
      <c r="F94" s="12" t="s">
        <v>39</v>
      </c>
      <c r="G94" s="32">
        <v>6.611</v>
      </c>
      <c r="H94" s="14">
        <v>2825</v>
      </c>
      <c r="I94" s="15">
        <f t="shared" si="5"/>
        <v>427.3181061866586</v>
      </c>
    </row>
    <row r="95" spans="1:9" s="11" customFormat="1" ht="20.25" customHeight="1">
      <c r="A95" s="11" t="s">
        <v>3</v>
      </c>
      <c r="E95" s="12" t="s">
        <v>201</v>
      </c>
      <c r="F95" s="12" t="s">
        <v>39</v>
      </c>
      <c r="G95" s="32">
        <v>8.714</v>
      </c>
      <c r="H95" s="14">
        <v>3645</v>
      </c>
      <c r="I95" s="15">
        <f t="shared" si="5"/>
        <v>418.2924030296075</v>
      </c>
    </row>
    <row r="96" spans="1:9" s="11" customFormat="1" ht="20.25" customHeight="1">
      <c r="A96" s="11" t="s">
        <v>3</v>
      </c>
      <c r="E96" s="12" t="s">
        <v>83</v>
      </c>
      <c r="F96" s="12" t="s">
        <v>39</v>
      </c>
      <c r="G96" s="32">
        <v>5.108</v>
      </c>
      <c r="H96" s="14">
        <v>1850</v>
      </c>
      <c r="I96" s="15">
        <f t="shared" si="5"/>
        <v>362.1769772905247</v>
      </c>
    </row>
    <row r="97" spans="1:9" s="11" customFormat="1" ht="20.25" customHeight="1">
      <c r="A97" s="11" t="s">
        <v>3</v>
      </c>
      <c r="D97" s="34"/>
      <c r="E97" s="12" t="s">
        <v>111</v>
      </c>
      <c r="F97" s="12" t="s">
        <v>39</v>
      </c>
      <c r="G97" s="32">
        <v>7.587</v>
      </c>
      <c r="H97" s="14">
        <v>3150</v>
      </c>
      <c r="I97" s="15">
        <f t="shared" si="5"/>
        <v>415.1838671411625</v>
      </c>
    </row>
    <row r="98" spans="1:9" s="11" customFormat="1" ht="20.25" customHeight="1">
      <c r="A98" s="11" t="s">
        <v>3</v>
      </c>
      <c r="E98" s="12" t="s">
        <v>112</v>
      </c>
      <c r="F98" s="12" t="s">
        <v>39</v>
      </c>
      <c r="G98" s="32">
        <v>10.016</v>
      </c>
      <c r="H98" s="14">
        <v>4325</v>
      </c>
      <c r="I98" s="15">
        <f t="shared" si="5"/>
        <v>431.8091054313099</v>
      </c>
    </row>
    <row r="99" spans="1:9" s="11" customFormat="1" ht="20.25" customHeight="1">
      <c r="A99" s="11" t="s">
        <v>3</v>
      </c>
      <c r="E99" s="12" t="s">
        <v>117</v>
      </c>
      <c r="F99" s="12" t="s">
        <v>39</v>
      </c>
      <c r="G99" s="32">
        <v>12.395</v>
      </c>
      <c r="H99" s="14">
        <v>5250</v>
      </c>
      <c r="I99" s="15">
        <f t="shared" si="5"/>
        <v>423.5578862444534</v>
      </c>
    </row>
    <row r="100" spans="1:9" s="11" customFormat="1" ht="20.25" customHeight="1">
      <c r="A100" s="11" t="s">
        <v>3</v>
      </c>
      <c r="E100" s="12" t="s">
        <v>188</v>
      </c>
      <c r="F100" s="12" t="s">
        <v>39</v>
      </c>
      <c r="G100" s="32">
        <v>14.72</v>
      </c>
      <c r="H100" s="14">
        <v>8757</v>
      </c>
      <c r="I100" s="15">
        <f t="shared" si="5"/>
        <v>594.9048913043478</v>
      </c>
    </row>
    <row r="101" spans="1:9" s="11" customFormat="1" ht="20.25" customHeight="1">
      <c r="A101" s="11" t="s">
        <v>3</v>
      </c>
      <c r="D101" s="29"/>
      <c r="E101" s="12" t="s">
        <v>114</v>
      </c>
      <c r="F101" s="12" t="s">
        <v>39</v>
      </c>
      <c r="G101" s="32">
        <v>9.54</v>
      </c>
      <c r="H101" s="14">
        <v>3995</v>
      </c>
      <c r="I101" s="15">
        <f t="shared" si="5"/>
        <v>418.76310272536693</v>
      </c>
    </row>
    <row r="102" spans="1:9" s="11" customFormat="1" ht="20.25" customHeight="1">
      <c r="A102" s="11" t="s">
        <v>3</v>
      </c>
      <c r="E102" s="12" t="s">
        <v>115</v>
      </c>
      <c r="F102" s="12" t="s">
        <v>39</v>
      </c>
      <c r="G102" s="32">
        <v>12.62</v>
      </c>
      <c r="H102" s="14">
        <v>5850</v>
      </c>
      <c r="I102" s="15">
        <f t="shared" si="5"/>
        <v>463.5499207606973</v>
      </c>
    </row>
    <row r="103" spans="1:9" s="11" customFormat="1" ht="20.25" customHeight="1">
      <c r="A103" s="11" t="s">
        <v>3</v>
      </c>
      <c r="E103" s="12" t="s">
        <v>211</v>
      </c>
      <c r="F103" s="12" t="s">
        <v>39</v>
      </c>
      <c r="G103" s="32">
        <v>18.63</v>
      </c>
      <c r="H103" s="14">
        <v>10647</v>
      </c>
      <c r="I103" s="15">
        <f t="shared" si="5"/>
        <v>571.4975845410628</v>
      </c>
    </row>
    <row r="104" spans="1:9" s="31" customFormat="1" ht="63" customHeight="1">
      <c r="A104" s="45" t="s">
        <v>221</v>
      </c>
      <c r="B104" s="45"/>
      <c r="C104" s="45"/>
      <c r="D104" s="45"/>
      <c r="E104" s="45"/>
      <c r="F104" s="45"/>
      <c r="G104" s="45"/>
      <c r="H104" s="45"/>
      <c r="I104" s="45"/>
    </row>
    <row r="105" spans="1:9" s="23" customFormat="1" ht="33" customHeight="1">
      <c r="A105" s="47" t="s">
        <v>68</v>
      </c>
      <c r="B105" s="47"/>
      <c r="C105" s="47"/>
      <c r="D105" s="47"/>
      <c r="E105" s="47"/>
      <c r="F105" s="47"/>
      <c r="G105" s="47"/>
      <c r="H105" s="47"/>
      <c r="I105" s="47"/>
    </row>
    <row r="106" spans="1:9" s="35" customFormat="1" ht="18.75" customHeight="1">
      <c r="A106" s="11" t="s">
        <v>1</v>
      </c>
      <c r="D106" s="36"/>
      <c r="E106" s="12" t="s">
        <v>222</v>
      </c>
      <c r="F106" s="12" t="s">
        <v>39</v>
      </c>
      <c r="G106" s="32">
        <v>1.775</v>
      </c>
      <c r="H106" s="28">
        <v>595</v>
      </c>
      <c r="I106" s="15">
        <f>H106/G106</f>
        <v>335.2112676056338</v>
      </c>
    </row>
    <row r="107" spans="1:9" s="35" customFormat="1" ht="18.75" customHeight="1">
      <c r="A107" s="11" t="s">
        <v>1</v>
      </c>
      <c r="D107" s="36"/>
      <c r="E107" s="12" t="s">
        <v>100</v>
      </c>
      <c r="F107" s="12" t="s">
        <v>39</v>
      </c>
      <c r="G107" s="32">
        <v>3.155</v>
      </c>
      <c r="H107" s="28"/>
      <c r="I107" s="15" t="s">
        <v>210</v>
      </c>
    </row>
    <row r="108" spans="1:9" s="35" customFormat="1" ht="18.75" customHeight="1">
      <c r="A108" s="11" t="s">
        <v>1</v>
      </c>
      <c r="E108" s="12" t="s">
        <v>197</v>
      </c>
      <c r="F108" s="12" t="s">
        <v>39</v>
      </c>
      <c r="G108" s="32">
        <v>3.806</v>
      </c>
      <c r="H108" s="14">
        <v>2504</v>
      </c>
      <c r="I108" s="15">
        <f>H108/G108</f>
        <v>657.9085654230163</v>
      </c>
    </row>
    <row r="109" spans="1:9" ht="33" customHeight="1">
      <c r="A109" s="47" t="s">
        <v>192</v>
      </c>
      <c r="B109" s="47"/>
      <c r="C109" s="47"/>
      <c r="D109" s="47"/>
      <c r="E109" s="47"/>
      <c r="F109" s="47"/>
      <c r="G109" s="47"/>
      <c r="H109" s="47"/>
      <c r="I109" s="47"/>
    </row>
    <row r="110" spans="1:9" s="11" customFormat="1" ht="19.5" customHeight="1">
      <c r="A110" s="11" t="s">
        <v>64</v>
      </c>
      <c r="E110" s="12" t="s">
        <v>96</v>
      </c>
      <c r="F110" s="12" t="s">
        <v>39</v>
      </c>
      <c r="G110" s="32">
        <v>1.409</v>
      </c>
      <c r="H110" s="14">
        <v>1029</v>
      </c>
      <c r="I110" s="15">
        <f>H110/G110</f>
        <v>730.305180979418</v>
      </c>
    </row>
    <row r="111" spans="1:9" s="11" customFormat="1" ht="19.5" customHeight="1">
      <c r="A111" s="11" t="s">
        <v>64</v>
      </c>
      <c r="E111" s="12" t="s">
        <v>84</v>
      </c>
      <c r="F111" s="12" t="s">
        <v>39</v>
      </c>
      <c r="G111" s="32">
        <v>1.854</v>
      </c>
      <c r="H111" s="14">
        <v>1287</v>
      </c>
      <c r="I111" s="15">
        <f>H111/G111</f>
        <v>694.1747572815534</v>
      </c>
    </row>
    <row r="112" spans="1:9" s="11" customFormat="1" ht="19.5" customHeight="1">
      <c r="A112" s="11" t="s">
        <v>64</v>
      </c>
      <c r="E112" s="12" t="s">
        <v>148</v>
      </c>
      <c r="F112" s="12" t="s">
        <v>39</v>
      </c>
      <c r="G112" s="32">
        <v>3.155</v>
      </c>
      <c r="H112" s="14">
        <v>2186</v>
      </c>
      <c r="I112" s="15">
        <f>H112/G112</f>
        <v>692.8684627575278</v>
      </c>
    </row>
    <row r="113" spans="1:9" s="11" customFormat="1" ht="19.5" customHeight="1">
      <c r="A113" s="11" t="s">
        <v>64</v>
      </c>
      <c r="E113" s="12" t="s">
        <v>101</v>
      </c>
      <c r="F113" s="12" t="s">
        <v>39</v>
      </c>
      <c r="G113" s="32">
        <v>5.634</v>
      </c>
      <c r="H113" s="14">
        <v>3734</v>
      </c>
      <c r="I113" s="15">
        <f>H113/G113</f>
        <v>662.7618033368832</v>
      </c>
    </row>
    <row r="114" spans="1:9" ht="34.5" customHeight="1">
      <c r="A114" s="47" t="s">
        <v>69</v>
      </c>
      <c r="B114" s="47"/>
      <c r="C114" s="47"/>
      <c r="D114" s="47"/>
      <c r="E114" s="47"/>
      <c r="F114" s="47"/>
      <c r="G114" s="47"/>
      <c r="H114" s="47"/>
      <c r="I114" s="47"/>
    </row>
    <row r="115" spans="1:9" s="35" customFormat="1" ht="22.5" customHeight="1">
      <c r="A115" s="11" t="s">
        <v>3</v>
      </c>
      <c r="B115" s="11"/>
      <c r="C115" s="11"/>
      <c r="D115" s="34"/>
      <c r="E115" s="12" t="s">
        <v>155</v>
      </c>
      <c r="F115" s="12" t="s">
        <v>39</v>
      </c>
      <c r="G115" s="32">
        <v>2.65</v>
      </c>
      <c r="H115" s="28"/>
      <c r="I115" s="15" t="s">
        <v>210</v>
      </c>
    </row>
    <row r="116" spans="1:9" s="35" customFormat="1" ht="22.5" customHeight="1">
      <c r="A116" s="11" t="s">
        <v>3</v>
      </c>
      <c r="D116" s="36"/>
      <c r="E116" s="12" t="s">
        <v>142</v>
      </c>
      <c r="F116" s="12" t="s">
        <v>39</v>
      </c>
      <c r="G116" s="32">
        <v>3.41</v>
      </c>
      <c r="H116" s="28">
        <v>1585</v>
      </c>
      <c r="I116" s="15">
        <f>H116/G116</f>
        <v>464.8093841642229</v>
      </c>
    </row>
    <row r="117" spans="1:9" s="35" customFormat="1" ht="22.5" customHeight="1">
      <c r="A117" s="11" t="s">
        <v>3</v>
      </c>
      <c r="D117" s="36"/>
      <c r="E117" s="12" t="s">
        <v>187</v>
      </c>
      <c r="F117" s="12" t="s">
        <v>39</v>
      </c>
      <c r="G117" s="32">
        <v>3.681</v>
      </c>
      <c r="H117" s="28">
        <v>1395</v>
      </c>
      <c r="I117" s="15">
        <f>H117/G117</f>
        <v>378.97310513447434</v>
      </c>
    </row>
    <row r="118" spans="1:9" s="35" customFormat="1" ht="22.5" customHeight="1">
      <c r="A118" s="11" t="s">
        <v>3</v>
      </c>
      <c r="D118" s="36"/>
      <c r="E118" s="12" t="s">
        <v>194</v>
      </c>
      <c r="F118" s="12" t="s">
        <v>39</v>
      </c>
      <c r="G118" s="32">
        <v>4.169</v>
      </c>
      <c r="H118" s="28">
        <v>1760</v>
      </c>
      <c r="I118" s="15">
        <f>H118/G118</f>
        <v>422.1635883905014</v>
      </c>
    </row>
    <row r="119" spans="1:9" s="35" customFormat="1" ht="22.5" customHeight="1">
      <c r="A119" s="11" t="s">
        <v>3</v>
      </c>
      <c r="D119" s="36"/>
      <c r="E119" s="12" t="s">
        <v>97</v>
      </c>
      <c r="F119" s="12" t="s">
        <v>39</v>
      </c>
      <c r="G119" s="32">
        <v>1.897</v>
      </c>
      <c r="H119" s="28">
        <v>860</v>
      </c>
      <c r="I119" s="15">
        <f>H119/G119</f>
        <v>453.3473906167633</v>
      </c>
    </row>
    <row r="120" spans="1:9" s="35" customFormat="1" ht="22.5" customHeight="1">
      <c r="A120" s="11" t="s">
        <v>3</v>
      </c>
      <c r="D120" s="36"/>
      <c r="E120" s="12" t="s">
        <v>98</v>
      </c>
      <c r="F120" s="12" t="s">
        <v>39</v>
      </c>
      <c r="G120" s="32">
        <v>2.77</v>
      </c>
      <c r="H120" s="28">
        <v>1150</v>
      </c>
      <c r="I120" s="33">
        <f>H120/G120</f>
        <v>415.1624548736462</v>
      </c>
    </row>
    <row r="121" spans="1:9" s="35" customFormat="1" ht="22.5" customHeight="1">
      <c r="A121" s="11" t="s">
        <v>3</v>
      </c>
      <c r="D121" s="36"/>
      <c r="E121" s="12" t="s">
        <v>199</v>
      </c>
      <c r="F121" s="12" t="s">
        <v>39</v>
      </c>
      <c r="G121" s="32">
        <v>4.169</v>
      </c>
      <c r="H121" s="28">
        <v>1550</v>
      </c>
      <c r="I121" s="33">
        <f aca="true" t="shared" si="6" ref="I121:I135">H121/G121</f>
        <v>371.79179659390746</v>
      </c>
    </row>
    <row r="122" spans="1:9" s="35" customFormat="1" ht="22.5" customHeight="1">
      <c r="A122" s="11" t="s">
        <v>3</v>
      </c>
      <c r="D122" s="36"/>
      <c r="E122" s="12" t="s">
        <v>99</v>
      </c>
      <c r="F122" s="12" t="s">
        <v>39</v>
      </c>
      <c r="G122" s="32">
        <v>3.155</v>
      </c>
      <c r="H122" s="28">
        <v>1025</v>
      </c>
      <c r="I122" s="33">
        <f t="shared" si="6"/>
        <v>324.8811410459588</v>
      </c>
    </row>
    <row r="123" spans="1:9" s="35" customFormat="1" ht="22.5" customHeight="1">
      <c r="A123" s="11" t="s">
        <v>58</v>
      </c>
      <c r="B123" s="11"/>
      <c r="C123" s="11"/>
      <c r="D123" s="36"/>
      <c r="E123" s="12" t="s">
        <v>85</v>
      </c>
      <c r="F123" s="12" t="s">
        <v>39</v>
      </c>
      <c r="G123" s="32">
        <v>4.657</v>
      </c>
      <c r="H123" s="28">
        <v>1575</v>
      </c>
      <c r="I123" s="33">
        <f t="shared" si="6"/>
        <v>338.2005582993343</v>
      </c>
    </row>
    <row r="124" spans="1:9" s="35" customFormat="1" ht="22.5" customHeight="1">
      <c r="A124" s="11" t="s">
        <v>3</v>
      </c>
      <c r="B124" s="11"/>
      <c r="C124" s="11"/>
      <c r="D124" s="36"/>
      <c r="E124" s="12" t="s">
        <v>85</v>
      </c>
      <c r="F124" s="12" t="s">
        <v>39</v>
      </c>
      <c r="G124" s="32">
        <v>4.657</v>
      </c>
      <c r="H124" s="28">
        <v>1575</v>
      </c>
      <c r="I124" s="33">
        <f t="shared" si="6"/>
        <v>338.2005582993343</v>
      </c>
    </row>
    <row r="125" spans="1:9" s="35" customFormat="1" ht="22.5" customHeight="1">
      <c r="A125" s="11" t="s">
        <v>3</v>
      </c>
      <c r="B125" s="11"/>
      <c r="C125" s="11"/>
      <c r="D125" s="36"/>
      <c r="E125" s="12" t="s">
        <v>138</v>
      </c>
      <c r="F125" s="12" t="s">
        <v>39</v>
      </c>
      <c r="G125" s="32">
        <v>6.11</v>
      </c>
      <c r="H125" s="28"/>
      <c r="I125" s="15" t="s">
        <v>210</v>
      </c>
    </row>
    <row r="126" spans="1:9" s="35" customFormat="1" ht="22.5" customHeight="1">
      <c r="A126" s="11" t="s">
        <v>3</v>
      </c>
      <c r="D126" s="36"/>
      <c r="E126" s="12" t="s">
        <v>100</v>
      </c>
      <c r="F126" s="12" t="s">
        <v>39</v>
      </c>
      <c r="G126" s="32">
        <v>3.155</v>
      </c>
      <c r="H126" s="28"/>
      <c r="I126" s="15" t="s">
        <v>210</v>
      </c>
    </row>
    <row r="127" spans="1:9" s="35" customFormat="1" ht="22.5" customHeight="1">
      <c r="A127" s="11" t="s">
        <v>3</v>
      </c>
      <c r="D127" s="36"/>
      <c r="E127" s="12" t="s">
        <v>196</v>
      </c>
      <c r="F127" s="12" t="s">
        <v>39</v>
      </c>
      <c r="G127" s="32">
        <v>3.48</v>
      </c>
      <c r="H127" s="14">
        <v>1670</v>
      </c>
      <c r="I127" s="33">
        <f t="shared" si="6"/>
        <v>479.88505747126436</v>
      </c>
    </row>
    <row r="128" spans="1:9" s="35" customFormat="1" ht="22.5" customHeight="1">
      <c r="A128" s="11" t="s">
        <v>3</v>
      </c>
      <c r="B128" s="11"/>
      <c r="C128" s="11"/>
      <c r="D128" s="34"/>
      <c r="E128" s="12" t="s">
        <v>101</v>
      </c>
      <c r="F128" s="12" t="s">
        <v>39</v>
      </c>
      <c r="G128" s="32">
        <v>5.634</v>
      </c>
      <c r="H128" s="14">
        <v>2200</v>
      </c>
      <c r="I128" s="33">
        <f t="shared" si="6"/>
        <v>390.48633297834573</v>
      </c>
    </row>
    <row r="129" spans="1:9" s="35" customFormat="1" ht="22.5" customHeight="1">
      <c r="A129" s="11" t="s">
        <v>3</v>
      </c>
      <c r="B129" s="11"/>
      <c r="C129" s="11"/>
      <c r="D129" s="34"/>
      <c r="E129" s="12" t="s">
        <v>157</v>
      </c>
      <c r="F129" s="12" t="s">
        <v>39</v>
      </c>
      <c r="G129" s="32">
        <v>7.412</v>
      </c>
      <c r="H129" s="14">
        <v>3190</v>
      </c>
      <c r="I129" s="33">
        <f t="shared" si="6"/>
        <v>430.3831624392877</v>
      </c>
    </row>
    <row r="130" spans="1:9" s="35" customFormat="1" ht="22.5" customHeight="1">
      <c r="A130" s="11" t="s">
        <v>3</v>
      </c>
      <c r="B130" s="11"/>
      <c r="C130" s="11"/>
      <c r="D130" s="34"/>
      <c r="E130" s="12" t="s">
        <v>212</v>
      </c>
      <c r="F130" s="12" t="s">
        <v>39</v>
      </c>
      <c r="G130" s="32">
        <v>9.14</v>
      </c>
      <c r="H130" s="14">
        <v>4250</v>
      </c>
      <c r="I130" s="33">
        <f t="shared" si="6"/>
        <v>464.98905908096276</v>
      </c>
    </row>
    <row r="131" spans="1:9" s="35" customFormat="1" ht="22.5" customHeight="1">
      <c r="A131" s="11" t="s">
        <v>3</v>
      </c>
      <c r="D131" s="36"/>
      <c r="E131" s="12" t="s">
        <v>102</v>
      </c>
      <c r="F131" s="12" t="s">
        <v>39</v>
      </c>
      <c r="G131" s="32">
        <v>4.457</v>
      </c>
      <c r="H131" s="14">
        <v>1525</v>
      </c>
      <c r="I131" s="33">
        <f t="shared" si="6"/>
        <v>342.1584025129011</v>
      </c>
    </row>
    <row r="132" spans="1:9" s="35" customFormat="1" ht="22.5" customHeight="1">
      <c r="A132" s="11" t="s">
        <v>3</v>
      </c>
      <c r="D132" s="36"/>
      <c r="E132" s="12" t="s">
        <v>198</v>
      </c>
      <c r="F132" s="12" t="s">
        <v>39</v>
      </c>
      <c r="G132" s="32">
        <v>8.714</v>
      </c>
      <c r="H132" s="14"/>
      <c r="I132" s="33" t="s">
        <v>210</v>
      </c>
    </row>
    <row r="133" spans="1:9" s="35" customFormat="1" ht="22.5" customHeight="1">
      <c r="A133" s="11" t="s">
        <v>3</v>
      </c>
      <c r="D133" s="36"/>
      <c r="E133" s="12" t="s">
        <v>213</v>
      </c>
      <c r="F133" s="12" t="s">
        <v>39</v>
      </c>
      <c r="G133" s="32">
        <v>10.54</v>
      </c>
      <c r="H133" s="14"/>
      <c r="I133" s="33" t="s">
        <v>210</v>
      </c>
    </row>
    <row r="134" spans="1:9" s="35" customFormat="1" ht="22.5" customHeight="1">
      <c r="A134" s="11" t="s">
        <v>3</v>
      </c>
      <c r="E134" s="12" t="s">
        <v>206</v>
      </c>
      <c r="F134" s="12" t="s">
        <v>39</v>
      </c>
      <c r="G134" s="32">
        <v>3.87</v>
      </c>
      <c r="H134" s="14">
        <v>2125</v>
      </c>
      <c r="I134" s="33">
        <f t="shared" si="6"/>
        <v>549.0956072351421</v>
      </c>
    </row>
    <row r="135" spans="1:9" s="35" customFormat="1" ht="22.5" customHeight="1">
      <c r="A135" s="11" t="s">
        <v>3</v>
      </c>
      <c r="E135" s="12" t="s">
        <v>103</v>
      </c>
      <c r="F135" s="12" t="s">
        <v>39</v>
      </c>
      <c r="G135" s="32">
        <v>7.099</v>
      </c>
      <c r="H135" s="14">
        <v>2700</v>
      </c>
      <c r="I135" s="33">
        <f t="shared" si="6"/>
        <v>380.3352584871109</v>
      </c>
    </row>
    <row r="136" spans="1:9" s="35" customFormat="1" ht="22.5" customHeight="1">
      <c r="A136" s="11" t="s">
        <v>3</v>
      </c>
      <c r="E136" s="12" t="s">
        <v>104</v>
      </c>
      <c r="F136" s="12" t="s">
        <v>39</v>
      </c>
      <c r="G136" s="32">
        <v>9.365</v>
      </c>
      <c r="H136" s="14">
        <v>4350</v>
      </c>
      <c r="I136" s="15">
        <f>H136/G136</f>
        <v>464.49546182594764</v>
      </c>
    </row>
    <row r="137" spans="1:9" s="35" customFormat="1" ht="22.5" customHeight="1">
      <c r="A137" s="11" t="s">
        <v>3</v>
      </c>
      <c r="E137" s="12" t="s">
        <v>105</v>
      </c>
      <c r="F137" s="12" t="s">
        <v>39</v>
      </c>
      <c r="G137" s="32">
        <v>8.564</v>
      </c>
      <c r="H137" s="14">
        <v>3300</v>
      </c>
      <c r="I137" s="15">
        <f>H137/G137</f>
        <v>385.3339560952826</v>
      </c>
    </row>
    <row r="138" spans="1:9" s="35" customFormat="1" ht="22.5" customHeight="1">
      <c r="A138" s="11" t="s">
        <v>3</v>
      </c>
      <c r="E138" s="12" t="s">
        <v>158</v>
      </c>
      <c r="F138" s="12" t="s">
        <v>39</v>
      </c>
      <c r="G138" s="32">
        <v>9.54</v>
      </c>
      <c r="H138" s="14">
        <v>3250</v>
      </c>
      <c r="I138" s="15">
        <f>H138/G138</f>
        <v>340.6708595387841</v>
      </c>
    </row>
    <row r="139" spans="1:9" s="11" customFormat="1" ht="42.75" customHeight="1">
      <c r="A139" s="45" t="s">
        <v>189</v>
      </c>
      <c r="B139" s="45"/>
      <c r="C139" s="45"/>
      <c r="D139" s="45"/>
      <c r="E139" s="45"/>
      <c r="F139" s="45"/>
      <c r="G139" s="45"/>
      <c r="H139" s="45"/>
      <c r="I139" s="45"/>
    </row>
    <row r="140" spans="1:9" ht="21" customHeight="1">
      <c r="A140" s="11" t="s">
        <v>54</v>
      </c>
      <c r="B140" s="11"/>
      <c r="C140" s="11"/>
      <c r="D140" s="11"/>
      <c r="E140" s="12" t="s">
        <v>72</v>
      </c>
      <c r="F140" s="12" t="s">
        <v>38</v>
      </c>
      <c r="G140" s="15">
        <v>1</v>
      </c>
      <c r="H140" s="14">
        <v>128</v>
      </c>
      <c r="I140" s="24">
        <v>510</v>
      </c>
    </row>
    <row r="141" spans="1:9" s="11" customFormat="1" ht="19.5" customHeight="1">
      <c r="A141" s="37" t="s">
        <v>184</v>
      </c>
      <c r="B141" s="37"/>
      <c r="C141" s="37"/>
      <c r="D141" s="37"/>
      <c r="E141" s="19" t="s">
        <v>159</v>
      </c>
      <c r="F141" s="19" t="s">
        <v>38</v>
      </c>
      <c r="G141" s="33">
        <v>1.92</v>
      </c>
      <c r="H141" s="28">
        <f>I141*G141/4</f>
        <v>328.8</v>
      </c>
      <c r="I141" s="26">
        <v>685</v>
      </c>
    </row>
    <row r="142" spans="1:9" s="11" customFormat="1" ht="19.5" customHeight="1">
      <c r="A142" s="11" t="s">
        <v>54</v>
      </c>
      <c r="E142" s="12" t="s">
        <v>71</v>
      </c>
      <c r="F142" s="12" t="s">
        <v>38</v>
      </c>
      <c r="G142" s="15">
        <v>1.2</v>
      </c>
      <c r="H142" s="14">
        <f aca="true" t="shared" si="7" ref="H142:H150">I142*G142/4</f>
        <v>151.5</v>
      </c>
      <c r="I142" s="26">
        <v>505</v>
      </c>
    </row>
    <row r="143" spans="1:9" s="11" customFormat="1" ht="19.5" customHeight="1">
      <c r="A143" s="11" t="s">
        <v>54</v>
      </c>
      <c r="E143" s="12" t="s">
        <v>12</v>
      </c>
      <c r="F143" s="12" t="s">
        <v>38</v>
      </c>
      <c r="G143" s="15">
        <v>1.5</v>
      </c>
      <c r="H143" s="14">
        <f t="shared" si="7"/>
        <v>185.625</v>
      </c>
      <c r="I143" s="24">
        <v>495</v>
      </c>
    </row>
    <row r="144" spans="1:9" s="11" customFormat="1" ht="19.5" customHeight="1">
      <c r="A144" s="11" t="s">
        <v>54</v>
      </c>
      <c r="E144" s="12" t="s">
        <v>73</v>
      </c>
      <c r="F144" s="12" t="s">
        <v>38</v>
      </c>
      <c r="G144" s="15">
        <v>2.4</v>
      </c>
      <c r="H144" s="14"/>
      <c r="I144" s="24" t="s">
        <v>210</v>
      </c>
    </row>
    <row r="145" spans="1:9" s="11" customFormat="1" ht="19.5" customHeight="1">
      <c r="A145" s="11" t="s">
        <v>180</v>
      </c>
      <c r="E145" s="12" t="s">
        <v>233</v>
      </c>
      <c r="F145" s="12" t="s">
        <v>38</v>
      </c>
      <c r="G145" s="33">
        <v>7.3</v>
      </c>
      <c r="H145" s="28">
        <f>I145*G145/6</f>
        <v>1040.25</v>
      </c>
      <c r="I145" s="24">
        <v>855</v>
      </c>
    </row>
    <row r="146" spans="1:9" s="11" customFormat="1" ht="19.5" customHeight="1">
      <c r="A146" s="11" t="s">
        <v>54</v>
      </c>
      <c r="E146" s="12" t="s">
        <v>13</v>
      </c>
      <c r="F146" s="12" t="s">
        <v>38</v>
      </c>
      <c r="G146" s="15">
        <v>1.9</v>
      </c>
      <c r="H146" s="14">
        <f>I146*G146/4</f>
        <v>204.25</v>
      </c>
      <c r="I146" s="24">
        <v>430</v>
      </c>
    </row>
    <row r="147" spans="1:9" s="11" customFormat="1" ht="19.5" customHeight="1">
      <c r="A147" s="11" t="s">
        <v>54</v>
      </c>
      <c r="E147" s="12" t="s">
        <v>49</v>
      </c>
      <c r="F147" s="12" t="s">
        <v>38</v>
      </c>
      <c r="G147" s="15">
        <v>2.6</v>
      </c>
      <c r="H147" s="14">
        <f t="shared" si="7"/>
        <v>292.5</v>
      </c>
      <c r="I147" s="24">
        <v>450</v>
      </c>
    </row>
    <row r="148" spans="1:9" s="11" customFormat="1" ht="19.5" customHeight="1">
      <c r="A148" s="11" t="s">
        <v>54</v>
      </c>
      <c r="E148" s="12" t="s">
        <v>135</v>
      </c>
      <c r="F148" s="12" t="s">
        <v>38</v>
      </c>
      <c r="G148" s="15">
        <v>3.1</v>
      </c>
      <c r="H148" s="14">
        <f t="shared" si="7"/>
        <v>333.25</v>
      </c>
      <c r="I148" s="24">
        <v>430</v>
      </c>
    </row>
    <row r="149" spans="1:9" s="11" customFormat="1" ht="19.5" customHeight="1">
      <c r="A149" s="11" t="s">
        <v>54</v>
      </c>
      <c r="E149" s="12" t="s">
        <v>74</v>
      </c>
      <c r="F149" s="12" t="s">
        <v>38</v>
      </c>
      <c r="G149" s="15">
        <v>3.8</v>
      </c>
      <c r="H149" s="14">
        <f t="shared" si="7"/>
        <v>408.5</v>
      </c>
      <c r="I149" s="24">
        <v>430</v>
      </c>
    </row>
    <row r="150" spans="1:9" s="11" customFormat="1" ht="19.5" customHeight="1">
      <c r="A150" s="11" t="s">
        <v>54</v>
      </c>
      <c r="E150" s="12" t="s">
        <v>136</v>
      </c>
      <c r="F150" s="12" t="s">
        <v>38</v>
      </c>
      <c r="G150" s="15">
        <v>5.25</v>
      </c>
      <c r="H150" s="14">
        <f t="shared" si="7"/>
        <v>564.375</v>
      </c>
      <c r="I150" s="24">
        <v>430</v>
      </c>
    </row>
    <row r="151" spans="1:9" s="11" customFormat="1" ht="19.5" customHeight="1">
      <c r="A151" s="11" t="s">
        <v>54</v>
      </c>
      <c r="E151" s="12" t="s">
        <v>41</v>
      </c>
      <c r="F151" s="12" t="s">
        <v>38</v>
      </c>
      <c r="G151" s="15">
        <v>6.4</v>
      </c>
      <c r="H151" s="14">
        <f>I151*G151/4</f>
        <v>720</v>
      </c>
      <c r="I151" s="24">
        <v>450</v>
      </c>
    </row>
    <row r="152" spans="1:9" s="11" customFormat="1" ht="19.5" customHeight="1">
      <c r="A152" s="11" t="s">
        <v>54</v>
      </c>
      <c r="E152" s="12" t="s">
        <v>60</v>
      </c>
      <c r="F152" s="12" t="s">
        <v>38</v>
      </c>
      <c r="G152" s="15">
        <v>2.4</v>
      </c>
      <c r="H152" s="14">
        <f>I152*G152/4</f>
        <v>258</v>
      </c>
      <c r="I152" s="24">
        <v>430</v>
      </c>
    </row>
    <row r="153" spans="1:9" s="11" customFormat="1" ht="19.5" customHeight="1">
      <c r="A153" s="11" t="s">
        <v>54</v>
      </c>
      <c r="E153" s="12" t="s">
        <v>14</v>
      </c>
      <c r="F153" s="12" t="s">
        <v>38</v>
      </c>
      <c r="G153" s="15">
        <v>3.3</v>
      </c>
      <c r="H153" s="14">
        <f>I153*G153/4</f>
        <v>354.75</v>
      </c>
      <c r="I153" s="24">
        <v>430</v>
      </c>
    </row>
    <row r="154" spans="1:9" s="11" customFormat="1" ht="19.5" customHeight="1">
      <c r="A154" s="11" t="s">
        <v>54</v>
      </c>
      <c r="E154" s="12" t="s">
        <v>59</v>
      </c>
      <c r="F154" s="12" t="s">
        <v>38</v>
      </c>
      <c r="G154" s="33">
        <v>7.95</v>
      </c>
      <c r="H154" s="14"/>
      <c r="I154" s="24" t="s">
        <v>210</v>
      </c>
    </row>
    <row r="155" spans="1:9" s="11" customFormat="1" ht="19.5" customHeight="1">
      <c r="A155" s="11" t="s">
        <v>54</v>
      </c>
      <c r="E155" s="12" t="s">
        <v>15</v>
      </c>
      <c r="F155" s="12" t="s">
        <v>38</v>
      </c>
      <c r="G155" s="15">
        <v>3</v>
      </c>
      <c r="H155" s="14">
        <f aca="true" t="shared" si="8" ref="H155:H169">I155*G155/4</f>
        <v>322.5</v>
      </c>
      <c r="I155" s="24">
        <v>430</v>
      </c>
    </row>
    <row r="156" spans="1:9" s="11" customFormat="1" ht="19.5" customHeight="1">
      <c r="A156" s="11" t="s">
        <v>54</v>
      </c>
      <c r="E156" s="12" t="s">
        <v>16</v>
      </c>
      <c r="F156" s="12" t="s">
        <v>38</v>
      </c>
      <c r="G156" s="15">
        <v>3.8</v>
      </c>
      <c r="H156" s="14">
        <f t="shared" si="8"/>
        <v>408.5</v>
      </c>
      <c r="I156" s="24">
        <v>430</v>
      </c>
    </row>
    <row r="157" spans="1:9" s="11" customFormat="1" ht="19.5" customHeight="1">
      <c r="A157" s="11" t="s">
        <v>54</v>
      </c>
      <c r="E157" s="12" t="s">
        <v>88</v>
      </c>
      <c r="F157" s="12" t="s">
        <v>38</v>
      </c>
      <c r="G157" s="15">
        <v>4.7</v>
      </c>
      <c r="H157" s="14">
        <f t="shared" si="8"/>
        <v>505.25</v>
      </c>
      <c r="I157" s="24">
        <v>430</v>
      </c>
    </row>
    <row r="158" spans="1:9" s="11" customFormat="1" ht="19.5" customHeight="1">
      <c r="A158" s="11" t="s">
        <v>54</v>
      </c>
      <c r="E158" s="12" t="s">
        <v>17</v>
      </c>
      <c r="F158" s="12" t="s">
        <v>38</v>
      </c>
      <c r="G158" s="33">
        <v>5.65</v>
      </c>
      <c r="H158" s="14">
        <f t="shared" si="8"/>
        <v>685.0625</v>
      </c>
      <c r="I158" s="24">
        <v>485</v>
      </c>
    </row>
    <row r="159" spans="1:9" s="11" customFormat="1" ht="19.5" customHeight="1">
      <c r="A159" s="11" t="s">
        <v>54</v>
      </c>
      <c r="E159" s="12" t="s">
        <v>51</v>
      </c>
      <c r="F159" s="12" t="s">
        <v>38</v>
      </c>
      <c r="G159" s="33">
        <v>7.65</v>
      </c>
      <c r="H159" s="14">
        <f t="shared" si="8"/>
        <v>822.375</v>
      </c>
      <c r="I159" s="24">
        <v>430</v>
      </c>
    </row>
    <row r="160" spans="1:9" s="11" customFormat="1" ht="19.5" customHeight="1">
      <c r="A160" s="11" t="s">
        <v>54</v>
      </c>
      <c r="E160" s="12" t="s">
        <v>42</v>
      </c>
      <c r="F160" s="12" t="s">
        <v>38</v>
      </c>
      <c r="G160" s="15">
        <v>9.5</v>
      </c>
      <c r="H160" s="14">
        <f t="shared" si="8"/>
        <v>1068.75</v>
      </c>
      <c r="I160" s="24">
        <v>450</v>
      </c>
    </row>
    <row r="161" spans="1:9" s="11" customFormat="1" ht="19.5" customHeight="1">
      <c r="A161" s="11" t="s">
        <v>180</v>
      </c>
      <c r="E161" s="12" t="s">
        <v>231</v>
      </c>
      <c r="F161" s="12" t="s">
        <v>38</v>
      </c>
      <c r="G161" s="33">
        <v>21.5</v>
      </c>
      <c r="H161" s="28">
        <f>I161*G161/6</f>
        <v>2257.5</v>
      </c>
      <c r="I161" s="24">
        <v>630</v>
      </c>
    </row>
    <row r="162" spans="1:9" s="11" customFormat="1" ht="19.5" customHeight="1">
      <c r="A162" s="11" t="s">
        <v>180</v>
      </c>
      <c r="E162" s="12" t="s">
        <v>232</v>
      </c>
      <c r="F162" s="12" t="s">
        <v>38</v>
      </c>
      <c r="G162" s="33">
        <v>28.8</v>
      </c>
      <c r="H162" s="14"/>
      <c r="I162" s="24" t="s">
        <v>210</v>
      </c>
    </row>
    <row r="163" spans="1:9" s="11" customFormat="1" ht="19.5" customHeight="1">
      <c r="A163" s="11" t="s">
        <v>54</v>
      </c>
      <c r="E163" s="12" t="s">
        <v>18</v>
      </c>
      <c r="F163" s="12" t="s">
        <v>38</v>
      </c>
      <c r="G163" s="15">
        <v>4</v>
      </c>
      <c r="H163" s="14">
        <f>I163*G163/4</f>
        <v>430</v>
      </c>
      <c r="I163" s="24">
        <v>430</v>
      </c>
    </row>
    <row r="164" spans="1:9" s="11" customFormat="1" ht="19.5" customHeight="1">
      <c r="A164" s="11" t="s">
        <v>54</v>
      </c>
      <c r="E164" s="12" t="s">
        <v>19</v>
      </c>
      <c r="F164" s="12" t="s">
        <v>38</v>
      </c>
      <c r="G164" s="15">
        <v>5</v>
      </c>
      <c r="H164" s="14">
        <f>I164*G164/4</f>
        <v>537.5</v>
      </c>
      <c r="I164" s="24">
        <v>430</v>
      </c>
    </row>
    <row r="165" spans="1:9" s="11" customFormat="1" ht="19.5" customHeight="1">
      <c r="A165" s="11" t="s">
        <v>54</v>
      </c>
      <c r="E165" s="12" t="s">
        <v>89</v>
      </c>
      <c r="F165" s="12" t="s">
        <v>38</v>
      </c>
      <c r="G165" s="15">
        <v>6.4</v>
      </c>
      <c r="H165" s="14">
        <f>I165*G165/4</f>
        <v>688</v>
      </c>
      <c r="I165" s="24">
        <v>430</v>
      </c>
    </row>
    <row r="166" spans="1:9" s="11" customFormat="1" ht="19.5" customHeight="1">
      <c r="A166" s="11" t="s">
        <v>54</v>
      </c>
      <c r="E166" s="12" t="s">
        <v>90</v>
      </c>
      <c r="F166" s="12" t="s">
        <v>38</v>
      </c>
      <c r="G166" s="15">
        <v>7.45</v>
      </c>
      <c r="H166" s="14">
        <f>I166*G166/4</f>
        <v>800.875</v>
      </c>
      <c r="I166" s="24">
        <v>430</v>
      </c>
    </row>
    <row r="167" spans="1:9" s="11" customFormat="1" ht="19.5" customHeight="1">
      <c r="A167" s="11" t="s">
        <v>54</v>
      </c>
      <c r="E167" s="12" t="s">
        <v>20</v>
      </c>
      <c r="F167" s="12" t="s">
        <v>38</v>
      </c>
      <c r="G167" s="15">
        <v>10.15</v>
      </c>
      <c r="H167" s="14">
        <f>I167*G167/4</f>
        <v>1091.125</v>
      </c>
      <c r="I167" s="24">
        <v>430</v>
      </c>
    </row>
    <row r="168" spans="1:9" s="11" customFormat="1" ht="19.5" customHeight="1">
      <c r="A168" s="11" t="s">
        <v>54</v>
      </c>
      <c r="E168" s="12" t="s">
        <v>21</v>
      </c>
      <c r="F168" s="12" t="s">
        <v>38</v>
      </c>
      <c r="G168" s="33">
        <v>12.65</v>
      </c>
      <c r="H168" s="14">
        <f t="shared" si="8"/>
        <v>1533.8125</v>
      </c>
      <c r="I168" s="24">
        <v>485</v>
      </c>
    </row>
    <row r="169" spans="1:9" s="11" customFormat="1" ht="19.5" customHeight="1">
      <c r="A169" s="11" t="s">
        <v>54</v>
      </c>
      <c r="E169" s="12" t="s">
        <v>164</v>
      </c>
      <c r="F169" s="12" t="s">
        <v>38</v>
      </c>
      <c r="G169" s="33">
        <v>14.7</v>
      </c>
      <c r="H169" s="14">
        <f t="shared" si="8"/>
        <v>1580.25</v>
      </c>
      <c r="I169" s="24">
        <v>430</v>
      </c>
    </row>
    <row r="170" spans="1:9" s="11" customFormat="1" ht="19.5" customHeight="1">
      <c r="A170" s="11" t="s">
        <v>180</v>
      </c>
      <c r="E170" s="12" t="s">
        <v>207</v>
      </c>
      <c r="F170" s="12" t="s">
        <v>38</v>
      </c>
      <c r="G170" s="33">
        <v>28.5</v>
      </c>
      <c r="H170" s="14">
        <f>I170*G170/6</f>
        <v>2360.75</v>
      </c>
      <c r="I170" s="24">
        <v>497</v>
      </c>
    </row>
    <row r="171" spans="1:9" s="11" customFormat="1" ht="19.5" customHeight="1">
      <c r="A171" s="11" t="s">
        <v>180</v>
      </c>
      <c r="E171" s="12" t="s">
        <v>215</v>
      </c>
      <c r="F171" s="12" t="s">
        <v>38</v>
      </c>
      <c r="G171" s="33">
        <v>39.1</v>
      </c>
      <c r="H171" s="14">
        <f>I171*G171/6</f>
        <v>3584.1666666666665</v>
      </c>
      <c r="I171" s="24">
        <v>550</v>
      </c>
    </row>
    <row r="172" spans="1:9" s="11" customFormat="1" ht="19.5" customHeight="1">
      <c r="A172" s="11" t="s">
        <v>54</v>
      </c>
      <c r="E172" s="12" t="s">
        <v>91</v>
      </c>
      <c r="F172" s="12" t="s">
        <v>38</v>
      </c>
      <c r="G172" s="15">
        <v>4.9</v>
      </c>
      <c r="H172" s="14">
        <f>I172*G172/4</f>
        <v>551.25</v>
      </c>
      <c r="I172" s="24">
        <v>450</v>
      </c>
    </row>
    <row r="173" spans="1:9" s="11" customFormat="1" ht="19.5" customHeight="1">
      <c r="A173" s="11" t="s">
        <v>54</v>
      </c>
      <c r="E173" s="12" t="s">
        <v>62</v>
      </c>
      <c r="F173" s="12" t="s">
        <v>38</v>
      </c>
      <c r="G173" s="15">
        <v>6.5</v>
      </c>
      <c r="H173" s="14">
        <f aca="true" t="shared" si="9" ref="H173:H183">I173*G173/4</f>
        <v>698.75</v>
      </c>
      <c r="I173" s="24">
        <v>430</v>
      </c>
    </row>
    <row r="174" spans="1:9" s="11" customFormat="1" ht="19.5" customHeight="1">
      <c r="A174" s="11" t="s">
        <v>54</v>
      </c>
      <c r="E174" s="12" t="s">
        <v>43</v>
      </c>
      <c r="F174" s="12" t="s">
        <v>38</v>
      </c>
      <c r="G174" s="15">
        <v>8</v>
      </c>
      <c r="H174" s="14">
        <f t="shared" si="9"/>
        <v>860</v>
      </c>
      <c r="I174" s="24">
        <v>430</v>
      </c>
    </row>
    <row r="175" spans="1:9" s="11" customFormat="1" ht="19.5" customHeight="1">
      <c r="A175" s="11" t="s">
        <v>54</v>
      </c>
      <c r="E175" s="12" t="s">
        <v>22</v>
      </c>
      <c r="F175" s="12" t="s">
        <v>38</v>
      </c>
      <c r="G175" s="15">
        <v>9.35</v>
      </c>
      <c r="H175" s="14">
        <f t="shared" si="9"/>
        <v>1005.125</v>
      </c>
      <c r="I175" s="24">
        <v>430</v>
      </c>
    </row>
    <row r="176" spans="1:9" s="11" customFormat="1" ht="19.5" customHeight="1">
      <c r="A176" s="11" t="s">
        <v>54</v>
      </c>
      <c r="E176" s="12" t="s">
        <v>44</v>
      </c>
      <c r="F176" s="12" t="s">
        <v>38</v>
      </c>
      <c r="G176" s="15">
        <v>12.6</v>
      </c>
      <c r="H176" s="14">
        <f t="shared" si="9"/>
        <v>1354.5</v>
      </c>
      <c r="I176" s="24">
        <v>430</v>
      </c>
    </row>
    <row r="177" spans="1:9" s="11" customFormat="1" ht="19.5" customHeight="1">
      <c r="A177" s="11" t="s">
        <v>54</v>
      </c>
      <c r="E177" s="12" t="s">
        <v>23</v>
      </c>
      <c r="F177" s="12" t="s">
        <v>38</v>
      </c>
      <c r="G177" s="15">
        <v>15.45</v>
      </c>
      <c r="H177" s="14">
        <f t="shared" si="9"/>
        <v>1660.875</v>
      </c>
      <c r="I177" s="24">
        <v>430</v>
      </c>
    </row>
    <row r="178" spans="1:9" s="11" customFormat="1" ht="19.5" customHeight="1">
      <c r="A178" s="11" t="s">
        <v>54</v>
      </c>
      <c r="E178" s="12" t="s">
        <v>181</v>
      </c>
      <c r="F178" s="12" t="s">
        <v>38</v>
      </c>
      <c r="G178" s="15">
        <v>18.5</v>
      </c>
      <c r="H178" s="14">
        <f t="shared" si="9"/>
        <v>1988.75</v>
      </c>
      <c r="I178" s="24">
        <v>430</v>
      </c>
    </row>
    <row r="179" spans="1:9" s="11" customFormat="1" ht="19.5" customHeight="1">
      <c r="A179" s="11" t="s">
        <v>54</v>
      </c>
      <c r="E179" s="12" t="s">
        <v>95</v>
      </c>
      <c r="F179" s="12" t="s">
        <v>38</v>
      </c>
      <c r="G179" s="15">
        <v>5.8</v>
      </c>
      <c r="H179" s="14">
        <f t="shared" si="9"/>
        <v>623.5</v>
      </c>
      <c r="I179" s="24">
        <v>430</v>
      </c>
    </row>
    <row r="180" spans="1:9" s="11" customFormat="1" ht="19.5" customHeight="1">
      <c r="A180" s="11" t="s">
        <v>54</v>
      </c>
      <c r="E180" s="12" t="s">
        <v>92</v>
      </c>
      <c r="F180" s="12" t="s">
        <v>38</v>
      </c>
      <c r="G180" s="15">
        <v>7.5</v>
      </c>
      <c r="H180" s="14">
        <f t="shared" si="9"/>
        <v>806.25</v>
      </c>
      <c r="I180" s="24">
        <v>430</v>
      </c>
    </row>
    <row r="181" spans="1:9" s="11" customFormat="1" ht="19.5" customHeight="1">
      <c r="A181" s="11" t="s">
        <v>54</v>
      </c>
      <c r="E181" s="12" t="s">
        <v>24</v>
      </c>
      <c r="F181" s="12" t="s">
        <v>38</v>
      </c>
      <c r="G181" s="15">
        <v>9.5</v>
      </c>
      <c r="H181" s="14">
        <f t="shared" si="9"/>
        <v>1021.25</v>
      </c>
      <c r="I181" s="24">
        <v>430</v>
      </c>
    </row>
    <row r="182" spans="1:9" s="11" customFormat="1" ht="19.5" customHeight="1">
      <c r="A182" s="11" t="s">
        <v>54</v>
      </c>
      <c r="E182" s="12" t="s">
        <v>25</v>
      </c>
      <c r="F182" s="12" t="s">
        <v>38</v>
      </c>
      <c r="G182" s="15">
        <v>11.4</v>
      </c>
      <c r="H182" s="14">
        <f t="shared" si="9"/>
        <v>1225.5</v>
      </c>
      <c r="I182" s="24">
        <v>430</v>
      </c>
    </row>
    <row r="183" spans="1:9" s="11" customFormat="1" ht="19.5" customHeight="1">
      <c r="A183" s="11" t="s">
        <v>54</v>
      </c>
      <c r="E183" s="12" t="s">
        <v>26</v>
      </c>
      <c r="F183" s="12" t="s">
        <v>38</v>
      </c>
      <c r="G183" s="15">
        <v>15</v>
      </c>
      <c r="H183" s="14">
        <f t="shared" si="9"/>
        <v>1612.5</v>
      </c>
      <c r="I183" s="24">
        <v>430</v>
      </c>
    </row>
    <row r="184" spans="1:9" s="11" customFormat="1" ht="19.5" customHeight="1">
      <c r="A184" s="11" t="s">
        <v>54</v>
      </c>
      <c r="E184" s="12" t="s">
        <v>27</v>
      </c>
      <c r="F184" s="12" t="s">
        <v>38</v>
      </c>
      <c r="G184" s="33">
        <v>18.7</v>
      </c>
      <c r="H184" s="14">
        <f>I184*G184/4</f>
        <v>2267.375</v>
      </c>
      <c r="I184" s="24">
        <v>485</v>
      </c>
    </row>
    <row r="185" spans="1:9" s="11" customFormat="1" ht="19.5" customHeight="1">
      <c r="A185" s="11" t="s">
        <v>54</v>
      </c>
      <c r="E185" s="12" t="s">
        <v>165</v>
      </c>
      <c r="F185" s="12" t="s">
        <v>38</v>
      </c>
      <c r="G185" s="33">
        <v>22</v>
      </c>
      <c r="H185" s="14">
        <f>I185*G185/4</f>
        <v>2365</v>
      </c>
      <c r="I185" s="24">
        <v>430</v>
      </c>
    </row>
    <row r="186" spans="1:9" s="11" customFormat="1" ht="19.5" customHeight="1">
      <c r="A186" s="11" t="s">
        <v>180</v>
      </c>
      <c r="E186" s="12" t="s">
        <v>166</v>
      </c>
      <c r="F186" s="12" t="s">
        <v>38</v>
      </c>
      <c r="G186" s="33">
        <v>40</v>
      </c>
      <c r="H186" s="14">
        <f>I186*G186/6</f>
        <v>3666.6666666666665</v>
      </c>
      <c r="I186" s="24">
        <v>550</v>
      </c>
    </row>
    <row r="187" spans="1:9" s="11" customFormat="1" ht="19.5" customHeight="1">
      <c r="A187" s="11" t="s">
        <v>54</v>
      </c>
      <c r="E187" s="12" t="s">
        <v>94</v>
      </c>
      <c r="F187" s="12" t="s">
        <v>38</v>
      </c>
      <c r="G187" s="15">
        <v>12.5</v>
      </c>
      <c r="H187" s="14">
        <f aca="true" t="shared" si="10" ref="H187:H194">I187*G187/4</f>
        <v>1343.75</v>
      </c>
      <c r="I187" s="24">
        <v>430</v>
      </c>
    </row>
    <row r="188" spans="1:9" s="11" customFormat="1" ht="19.5" customHeight="1">
      <c r="A188" s="11" t="s">
        <v>54</v>
      </c>
      <c r="E188" s="12" t="s">
        <v>28</v>
      </c>
      <c r="F188" s="12" t="s">
        <v>38</v>
      </c>
      <c r="G188" s="15">
        <v>15</v>
      </c>
      <c r="H188" s="14">
        <f t="shared" si="10"/>
        <v>1612.5</v>
      </c>
      <c r="I188" s="24">
        <v>430</v>
      </c>
    </row>
    <row r="189" spans="1:9" s="11" customFormat="1" ht="19.5" customHeight="1">
      <c r="A189" s="11" t="s">
        <v>54</v>
      </c>
      <c r="E189" s="12" t="s">
        <v>29</v>
      </c>
      <c r="F189" s="12" t="s">
        <v>38</v>
      </c>
      <c r="G189" s="15">
        <v>20</v>
      </c>
      <c r="H189" s="14">
        <f t="shared" si="10"/>
        <v>2150</v>
      </c>
      <c r="I189" s="24">
        <v>430</v>
      </c>
    </row>
    <row r="190" spans="1:9" s="11" customFormat="1" ht="19.5" customHeight="1">
      <c r="A190" s="11" t="s">
        <v>54</v>
      </c>
      <c r="E190" s="12" t="s">
        <v>93</v>
      </c>
      <c r="F190" s="12" t="s">
        <v>38</v>
      </c>
      <c r="G190" s="33">
        <v>25.25</v>
      </c>
      <c r="H190" s="14">
        <f t="shared" si="10"/>
        <v>2714.375</v>
      </c>
      <c r="I190" s="24">
        <v>430</v>
      </c>
    </row>
    <row r="191" spans="1:9" s="11" customFormat="1" ht="19.5" customHeight="1">
      <c r="A191" s="11" t="s">
        <v>54</v>
      </c>
      <c r="E191" s="12" t="s">
        <v>30</v>
      </c>
      <c r="F191" s="12" t="s">
        <v>38</v>
      </c>
      <c r="G191" s="15">
        <v>12.8</v>
      </c>
      <c r="H191" s="14">
        <f t="shared" si="10"/>
        <v>1552</v>
      </c>
      <c r="I191" s="24">
        <v>485</v>
      </c>
    </row>
    <row r="192" spans="1:9" s="11" customFormat="1" ht="19.5" customHeight="1">
      <c r="A192" s="11" t="s">
        <v>54</v>
      </c>
      <c r="E192" s="12" t="s">
        <v>31</v>
      </c>
      <c r="F192" s="12" t="s">
        <v>38</v>
      </c>
      <c r="G192" s="15">
        <v>18.7</v>
      </c>
      <c r="H192" s="14">
        <f t="shared" si="10"/>
        <v>2010.25</v>
      </c>
      <c r="I192" s="24">
        <v>430</v>
      </c>
    </row>
    <row r="193" spans="1:9" s="11" customFormat="1" ht="19.5" customHeight="1">
      <c r="A193" s="11" t="s">
        <v>54</v>
      </c>
      <c r="E193" s="12" t="s">
        <v>32</v>
      </c>
      <c r="F193" s="12" t="s">
        <v>38</v>
      </c>
      <c r="G193" s="15">
        <v>25</v>
      </c>
      <c r="H193" s="14">
        <f t="shared" si="10"/>
        <v>2687.5</v>
      </c>
      <c r="I193" s="24">
        <v>430</v>
      </c>
    </row>
    <row r="194" spans="1:9" s="11" customFormat="1" ht="19.5" customHeight="1">
      <c r="A194" s="11" t="s">
        <v>54</v>
      </c>
      <c r="E194" s="12" t="s">
        <v>63</v>
      </c>
      <c r="F194" s="12" t="s">
        <v>38</v>
      </c>
      <c r="G194" s="15">
        <v>31.5</v>
      </c>
      <c r="H194" s="14">
        <f t="shared" si="10"/>
        <v>3386.25</v>
      </c>
      <c r="I194" s="24">
        <v>430</v>
      </c>
    </row>
    <row r="195" spans="1:9" s="11" customFormat="1" ht="19.5" customHeight="1">
      <c r="A195" s="11" t="s">
        <v>54</v>
      </c>
      <c r="E195" s="12" t="s">
        <v>169</v>
      </c>
      <c r="F195" s="12" t="s">
        <v>38</v>
      </c>
      <c r="G195" s="15">
        <v>22</v>
      </c>
      <c r="H195" s="14"/>
      <c r="I195" s="24" t="s">
        <v>210</v>
      </c>
    </row>
    <row r="196" spans="1:9" s="11" customFormat="1" ht="48" customHeight="1">
      <c r="A196" s="45" t="s">
        <v>224</v>
      </c>
      <c r="B196" s="45"/>
      <c r="C196" s="45"/>
      <c r="D196" s="45"/>
      <c r="E196" s="45"/>
      <c r="F196" s="45"/>
      <c r="G196" s="45"/>
      <c r="H196" s="45"/>
      <c r="I196" s="45"/>
    </row>
    <row r="197" spans="1:9" s="38" customFormat="1" ht="21" customHeight="1">
      <c r="A197" s="11" t="s">
        <v>125</v>
      </c>
      <c r="B197" s="11"/>
      <c r="C197" s="11"/>
      <c r="D197" s="11"/>
      <c r="E197" s="12" t="s">
        <v>16</v>
      </c>
      <c r="F197" s="12" t="s">
        <v>38</v>
      </c>
      <c r="G197" s="15">
        <v>3.8</v>
      </c>
      <c r="H197" s="14">
        <f>I197*G197/4</f>
        <v>636.5</v>
      </c>
      <c r="I197" s="26">
        <v>670</v>
      </c>
    </row>
    <row r="198" spans="1:9" s="11" customFormat="1" ht="18.75" customHeight="1">
      <c r="A198" s="11" t="s">
        <v>125</v>
      </c>
      <c r="E198" s="12" t="s">
        <v>19</v>
      </c>
      <c r="F198" s="12" t="s">
        <v>38</v>
      </c>
      <c r="G198" s="15">
        <v>4.9</v>
      </c>
      <c r="H198" s="14">
        <f>I198*G198/4</f>
        <v>808.5000000000001</v>
      </c>
      <c r="I198" s="24">
        <v>660</v>
      </c>
    </row>
    <row r="199" spans="1:9" s="11" customFormat="1" ht="18.75" customHeight="1">
      <c r="A199" s="11" t="s">
        <v>125</v>
      </c>
      <c r="E199" s="12" t="s">
        <v>43</v>
      </c>
      <c r="F199" s="12" t="s">
        <v>38</v>
      </c>
      <c r="G199" s="15">
        <v>8</v>
      </c>
      <c r="H199" s="14">
        <f>I199*G199/4</f>
        <v>1300</v>
      </c>
      <c r="I199" s="24">
        <v>650</v>
      </c>
    </row>
    <row r="200" spans="1:9" s="11" customFormat="1" ht="18.75" customHeight="1">
      <c r="A200" s="11" t="s">
        <v>125</v>
      </c>
      <c r="E200" s="12" t="s">
        <v>25</v>
      </c>
      <c r="F200" s="12" t="s">
        <v>38</v>
      </c>
      <c r="G200" s="15">
        <v>11.15</v>
      </c>
      <c r="H200" s="14">
        <f>I200*G200/4</f>
        <v>1784</v>
      </c>
      <c r="I200" s="24">
        <v>640</v>
      </c>
    </row>
    <row r="201" spans="1:9" s="35" customFormat="1" ht="52.5" customHeight="1">
      <c r="A201" s="45" t="s">
        <v>223</v>
      </c>
      <c r="B201" s="45"/>
      <c r="C201" s="45"/>
      <c r="D201" s="45"/>
      <c r="E201" s="45"/>
      <c r="F201" s="45"/>
      <c r="G201" s="45"/>
      <c r="H201" s="45"/>
      <c r="I201" s="45"/>
    </row>
    <row r="202" spans="1:9" s="38" customFormat="1" ht="21" customHeight="1">
      <c r="A202" s="11" t="s">
        <v>124</v>
      </c>
      <c r="B202" s="11"/>
      <c r="C202" s="11"/>
      <c r="D202" s="11"/>
      <c r="E202" s="12" t="s">
        <v>153</v>
      </c>
      <c r="F202" s="12" t="s">
        <v>38</v>
      </c>
      <c r="G202" s="15">
        <v>28.5</v>
      </c>
      <c r="H202" s="14">
        <f>I202*G202/6</f>
        <v>3420</v>
      </c>
      <c r="I202" s="39">
        <v>720</v>
      </c>
    </row>
    <row r="203" spans="1:9" s="11" customFormat="1" ht="20.25" customHeight="1">
      <c r="A203" s="11" t="s">
        <v>124</v>
      </c>
      <c r="E203" s="12" t="s">
        <v>154</v>
      </c>
      <c r="F203" s="12" t="s">
        <v>38</v>
      </c>
      <c r="G203" s="15">
        <v>45.5</v>
      </c>
      <c r="H203" s="14">
        <f>I203*G203/6</f>
        <v>5005</v>
      </c>
      <c r="I203" s="40">
        <v>660</v>
      </c>
    </row>
    <row r="204" spans="1:9" s="11" customFormat="1" ht="72.75" customHeight="1">
      <c r="A204" s="46" t="s">
        <v>208</v>
      </c>
      <c r="B204" s="46"/>
      <c r="C204" s="46"/>
      <c r="D204" s="46"/>
      <c r="E204" s="46"/>
      <c r="F204" s="46"/>
      <c r="G204" s="46"/>
      <c r="H204" s="46"/>
      <c r="I204" s="46"/>
    </row>
    <row r="205" spans="1:9" ht="19.5" customHeight="1">
      <c r="A205" s="23" t="s">
        <v>146</v>
      </c>
      <c r="E205" s="12" t="s">
        <v>247</v>
      </c>
      <c r="F205" s="12" t="s">
        <v>38</v>
      </c>
      <c r="G205" s="15">
        <v>0.5</v>
      </c>
      <c r="H205" s="14">
        <f>I205*G205/3</f>
        <v>60</v>
      </c>
      <c r="I205" s="24">
        <v>360</v>
      </c>
    </row>
    <row r="206" spans="1:9" ht="19.5" customHeight="1">
      <c r="A206" s="23"/>
      <c r="E206" s="12"/>
      <c r="F206" s="12"/>
      <c r="G206" s="15"/>
      <c r="H206" s="14"/>
      <c r="I206" s="24"/>
    </row>
    <row r="207" spans="1:9" ht="45" customHeight="1">
      <c r="A207" s="45" t="s">
        <v>209</v>
      </c>
      <c r="B207" s="45"/>
      <c r="C207" s="45"/>
      <c r="D207" s="45"/>
      <c r="E207" s="45"/>
      <c r="F207" s="45"/>
      <c r="G207" s="45"/>
      <c r="H207" s="45"/>
      <c r="I207" s="45"/>
    </row>
    <row r="208" spans="1:9" s="38" customFormat="1" ht="17.25" customHeight="1">
      <c r="A208" s="23" t="s">
        <v>132</v>
      </c>
      <c r="B208" s="2"/>
      <c r="C208" s="2"/>
      <c r="D208" s="2"/>
      <c r="E208" s="12" t="s">
        <v>129</v>
      </c>
      <c r="F208" s="12" t="s">
        <v>38</v>
      </c>
      <c r="G208" s="15">
        <v>5.5</v>
      </c>
      <c r="H208" s="24">
        <f>I208*G208/6</f>
        <v>870.8333333333334</v>
      </c>
      <c r="I208" s="24">
        <v>950</v>
      </c>
    </row>
    <row r="209" spans="1:9" ht="18.75" customHeight="1">
      <c r="A209" s="23" t="s">
        <v>132</v>
      </c>
      <c r="E209" s="12" t="s">
        <v>130</v>
      </c>
      <c r="F209" s="12" t="s">
        <v>38</v>
      </c>
      <c r="G209" s="15">
        <v>6.6</v>
      </c>
      <c r="H209" s="24">
        <f>I209*G209/6</f>
        <v>1045</v>
      </c>
      <c r="I209" s="24">
        <v>950</v>
      </c>
    </row>
    <row r="210" spans="1:9" ht="18.75" customHeight="1">
      <c r="A210" s="61" t="s">
        <v>131</v>
      </c>
      <c r="B210" s="61"/>
      <c r="C210" s="61"/>
      <c r="D210" s="61"/>
      <c r="E210" s="61"/>
      <c r="F210" s="61"/>
      <c r="G210" s="61"/>
      <c r="H210" s="61"/>
      <c r="I210" s="61"/>
    </row>
    <row r="211" spans="1:9" ht="18.75" customHeight="1">
      <c r="A211" s="41"/>
      <c r="B211" s="41"/>
      <c r="C211" s="41"/>
      <c r="D211" s="41"/>
      <c r="E211" s="41"/>
      <c r="F211" s="41"/>
      <c r="G211" s="41"/>
      <c r="H211" s="41"/>
      <c r="I211" s="41"/>
    </row>
    <row r="212" spans="1:9" ht="18.75" customHeight="1">
      <c r="A212" s="41"/>
      <c r="B212" s="41"/>
      <c r="C212" s="41"/>
      <c r="D212" s="41"/>
      <c r="E212" s="41"/>
      <c r="F212" s="41"/>
      <c r="G212" s="41"/>
      <c r="H212" s="41"/>
      <c r="I212" s="41"/>
    </row>
    <row r="213" spans="1:9" ht="18.75" customHeight="1">
      <c r="A213" s="41"/>
      <c r="B213" s="41"/>
      <c r="C213" s="41"/>
      <c r="D213" s="41"/>
      <c r="E213" s="41"/>
      <c r="F213" s="41"/>
      <c r="G213" s="41"/>
      <c r="H213" s="41"/>
      <c r="I213" s="41"/>
    </row>
    <row r="214" spans="1:9" ht="18.75" customHeight="1">
      <c r="A214" s="41"/>
      <c r="B214" s="41"/>
      <c r="C214" s="41"/>
      <c r="D214" s="41"/>
      <c r="E214" s="41"/>
      <c r="F214" s="41"/>
      <c r="G214" s="41"/>
      <c r="H214" s="41"/>
      <c r="I214" s="41"/>
    </row>
    <row r="215" spans="1:9" ht="18.75" customHeight="1">
      <c r="A215" s="41"/>
      <c r="B215" s="41"/>
      <c r="C215" s="41"/>
      <c r="D215" s="41"/>
      <c r="E215" s="41"/>
      <c r="F215" s="41"/>
      <c r="G215" s="41"/>
      <c r="H215" s="41"/>
      <c r="I215" s="41"/>
    </row>
    <row r="216" spans="1:9" ht="18.75" customHeight="1">
      <c r="A216" s="41"/>
      <c r="B216" s="41"/>
      <c r="C216" s="41"/>
      <c r="D216" s="41"/>
      <c r="E216" s="41"/>
      <c r="F216" s="41"/>
      <c r="G216" s="41"/>
      <c r="H216" s="41"/>
      <c r="I216" s="41"/>
    </row>
    <row r="217" spans="1:9" ht="18.75" customHeight="1">
      <c r="A217" s="41"/>
      <c r="B217" s="41"/>
      <c r="C217" s="41"/>
      <c r="D217" s="41"/>
      <c r="E217" s="41"/>
      <c r="F217" s="41"/>
      <c r="G217" s="41"/>
      <c r="H217" s="41"/>
      <c r="I217" s="41"/>
    </row>
    <row r="218" spans="1:9" ht="18.75" customHeight="1">
      <c r="A218" s="41"/>
      <c r="B218" s="41"/>
      <c r="C218" s="41"/>
      <c r="D218" s="41"/>
      <c r="E218" s="41"/>
      <c r="F218" s="41"/>
      <c r="G218" s="41"/>
      <c r="H218" s="41"/>
      <c r="I218" s="41"/>
    </row>
    <row r="219" spans="1:9" ht="18.75" customHeight="1">
      <c r="A219" s="41"/>
      <c r="B219" s="41"/>
      <c r="C219" s="41"/>
      <c r="D219" s="41"/>
      <c r="E219" s="41"/>
      <c r="F219" s="41"/>
      <c r="G219" s="41"/>
      <c r="H219" s="41"/>
      <c r="I219" s="41"/>
    </row>
    <row r="220" spans="1:9" ht="18.75" customHeight="1">
      <c r="A220" s="41"/>
      <c r="B220" s="41"/>
      <c r="C220" s="41"/>
      <c r="D220" s="41"/>
      <c r="E220" s="41"/>
      <c r="F220" s="41"/>
      <c r="G220" s="41"/>
      <c r="H220" s="41"/>
      <c r="I220" s="41"/>
    </row>
    <row r="221" spans="1:9" ht="27" customHeight="1">
      <c r="A221" s="60" t="s">
        <v>185</v>
      </c>
      <c r="B221" s="60"/>
      <c r="C221" s="60"/>
      <c r="D221" s="60"/>
      <c r="E221" s="60"/>
      <c r="F221" s="60"/>
      <c r="G221" s="60"/>
      <c r="H221" s="60"/>
      <c r="I221" s="60"/>
    </row>
    <row r="222" spans="1:9" ht="52.5" customHeight="1">
      <c r="A222" s="59" t="s">
        <v>78</v>
      </c>
      <c r="B222" s="59"/>
      <c r="C222" s="59"/>
      <c r="D222" s="59"/>
      <c r="E222" s="59"/>
      <c r="F222" s="59"/>
      <c r="G222" s="59"/>
      <c r="H222" s="59"/>
      <c r="I222" s="59"/>
    </row>
    <row r="223" spans="1:9" ht="19.5" customHeight="1">
      <c r="A223" s="11" t="s">
        <v>3</v>
      </c>
      <c r="B223" s="11"/>
      <c r="C223" s="11"/>
      <c r="D223" s="42" t="s">
        <v>86</v>
      </c>
      <c r="E223" s="12" t="s">
        <v>85</v>
      </c>
      <c r="F223" s="12" t="s">
        <v>39</v>
      </c>
      <c r="G223" s="32">
        <v>4.657</v>
      </c>
      <c r="H223" s="14">
        <v>956</v>
      </c>
      <c r="I223" s="15">
        <f>H223/G223</f>
        <v>205.2823706248658</v>
      </c>
    </row>
    <row r="224" spans="1:9" ht="19.5" customHeight="1">
      <c r="A224" s="11" t="s">
        <v>3</v>
      </c>
      <c r="B224" s="11"/>
      <c r="C224" s="11"/>
      <c r="D224" s="42" t="s">
        <v>219</v>
      </c>
      <c r="E224" s="12" t="s">
        <v>218</v>
      </c>
      <c r="F224" s="12" t="s">
        <v>39</v>
      </c>
      <c r="G224" s="32">
        <v>1.9</v>
      </c>
      <c r="H224" s="14">
        <v>450</v>
      </c>
      <c r="I224" s="15">
        <f>H224/G224</f>
        <v>236.84210526315792</v>
      </c>
    </row>
    <row r="225" spans="1:9" ht="60" customHeight="1">
      <c r="A225" s="59" t="s">
        <v>149</v>
      </c>
      <c r="B225" s="59"/>
      <c r="C225" s="59"/>
      <c r="D225" s="59"/>
      <c r="E225" s="59"/>
      <c r="F225" s="59"/>
      <c r="G225" s="59"/>
      <c r="H225" s="59"/>
      <c r="I225" s="59"/>
    </row>
    <row r="226" spans="1:9" ht="18.75" customHeight="1">
      <c r="A226" s="11" t="s">
        <v>54</v>
      </c>
      <c r="B226" s="11"/>
      <c r="C226" s="11"/>
      <c r="D226" s="43" t="s">
        <v>203</v>
      </c>
      <c r="E226" s="12" t="s">
        <v>136</v>
      </c>
      <c r="F226" s="12" t="s">
        <v>38</v>
      </c>
      <c r="G226" s="15">
        <v>3.92</v>
      </c>
      <c r="H226" s="14">
        <f>I226*G226/3.14</f>
        <v>312.10191082802544</v>
      </c>
      <c r="I226" s="39">
        <v>250</v>
      </c>
    </row>
    <row r="227" spans="1:9" ht="18.75" customHeight="1">
      <c r="A227" s="11" t="s">
        <v>54</v>
      </c>
      <c r="B227" s="11"/>
      <c r="C227" s="11"/>
      <c r="D227" s="43" t="s">
        <v>160</v>
      </c>
      <c r="E227" s="12" t="s">
        <v>59</v>
      </c>
      <c r="F227" s="12" t="s">
        <v>38</v>
      </c>
      <c r="G227" s="15">
        <v>6.33</v>
      </c>
      <c r="H227" s="14">
        <f>I227*G227/3.27</f>
        <v>483.9449541284404</v>
      </c>
      <c r="I227" s="39">
        <v>250</v>
      </c>
    </row>
    <row r="228" spans="1:9" ht="18.75" customHeight="1">
      <c r="A228" s="11" t="s">
        <v>54</v>
      </c>
      <c r="B228" s="11"/>
      <c r="C228" s="11"/>
      <c r="D228" s="43" t="s">
        <v>236</v>
      </c>
      <c r="E228" s="12" t="s">
        <v>237</v>
      </c>
      <c r="F228" s="12" t="s">
        <v>38</v>
      </c>
      <c r="G228" s="15">
        <v>9.5</v>
      </c>
      <c r="H228" s="14">
        <f>I228*G228/4</f>
        <v>593.75</v>
      </c>
      <c r="I228" s="39">
        <v>250</v>
      </c>
    </row>
    <row r="229" spans="1:9" ht="18.75" customHeight="1">
      <c r="A229" s="11"/>
      <c r="B229" s="11"/>
      <c r="C229" s="11"/>
      <c r="D229" s="30" t="s">
        <v>242</v>
      </c>
      <c r="E229" s="12"/>
      <c r="F229" s="12"/>
      <c r="G229" s="15"/>
      <c r="H229" s="14"/>
      <c r="I229" s="39"/>
    </row>
    <row r="230" spans="1:9" ht="18.75" customHeight="1">
      <c r="A230" s="11" t="s">
        <v>150</v>
      </c>
      <c r="B230" s="11"/>
      <c r="C230" s="43" t="s">
        <v>151</v>
      </c>
      <c r="D230" s="43" t="s">
        <v>243</v>
      </c>
      <c r="E230" s="12" t="s">
        <v>238</v>
      </c>
      <c r="F230" s="12" t="s">
        <v>38</v>
      </c>
      <c r="G230" s="15">
        <v>4.9</v>
      </c>
      <c r="H230" s="14">
        <f>I230*G230/4</f>
        <v>425.07500000000005</v>
      </c>
      <c r="I230" s="24">
        <v>347</v>
      </c>
    </row>
    <row r="231" ht="18.75" customHeight="1">
      <c r="D231" s="30" t="s">
        <v>240</v>
      </c>
    </row>
    <row r="232" spans="1:9" ht="20.25" customHeight="1">
      <c r="A232" s="11" t="s">
        <v>225</v>
      </c>
      <c r="B232" s="11"/>
      <c r="C232" s="11"/>
      <c r="D232" s="11"/>
      <c r="E232" s="12" t="s">
        <v>239</v>
      </c>
      <c r="F232" s="12" t="s">
        <v>38</v>
      </c>
      <c r="G232" s="15">
        <v>11.76</v>
      </c>
      <c r="H232" s="14">
        <f>I232*G232/6</f>
        <v>882</v>
      </c>
      <c r="I232" s="39">
        <v>450</v>
      </c>
    </row>
    <row r="233" spans="1:9" ht="15.75" customHeight="1">
      <c r="A233" s="11"/>
      <c r="B233" s="11"/>
      <c r="C233" s="11"/>
      <c r="D233" s="44" t="s">
        <v>241</v>
      </c>
      <c r="E233" s="12"/>
      <c r="F233" s="12"/>
      <c r="G233" s="15"/>
      <c r="H233" s="14"/>
      <c r="I233" s="39"/>
    </row>
    <row r="234" spans="1:9" ht="18.75" customHeight="1">
      <c r="A234" s="11" t="s">
        <v>54</v>
      </c>
      <c r="B234" s="11"/>
      <c r="C234" s="11"/>
      <c r="D234" s="43" t="s">
        <v>244</v>
      </c>
      <c r="E234" s="12" t="s">
        <v>51</v>
      </c>
      <c r="F234" s="12" t="s">
        <v>38</v>
      </c>
      <c r="G234" s="15">
        <v>7.3</v>
      </c>
      <c r="H234" s="14">
        <f>I234*G234/3.82</f>
        <v>477.74869109947645</v>
      </c>
      <c r="I234" s="39">
        <v>250</v>
      </c>
    </row>
    <row r="235" spans="1:9" ht="18.75" customHeight="1">
      <c r="A235" s="11" t="s">
        <v>54</v>
      </c>
      <c r="B235" s="11"/>
      <c r="C235" s="11"/>
      <c r="D235" s="43" t="s">
        <v>245</v>
      </c>
      <c r="E235" s="12" t="s">
        <v>246</v>
      </c>
      <c r="F235" s="12" t="s">
        <v>38</v>
      </c>
      <c r="G235" s="15">
        <v>14.33</v>
      </c>
      <c r="H235" s="14">
        <f>I235*G235/3.71</f>
        <v>965.633423180593</v>
      </c>
      <c r="I235" s="39">
        <v>250</v>
      </c>
    </row>
  </sheetData>
  <sheetProtection/>
  <mergeCells count="32">
    <mergeCell ref="A225:I225"/>
    <mergeCell ref="A221:I221"/>
    <mergeCell ref="A79:I79"/>
    <mergeCell ref="A104:I104"/>
    <mergeCell ref="A105:I105"/>
    <mergeCell ref="A83:I83"/>
    <mergeCell ref="A222:I222"/>
    <mergeCell ref="A196:I196"/>
    <mergeCell ref="A210:I210"/>
    <mergeCell ref="A207:I207"/>
    <mergeCell ref="A5:I5"/>
    <mergeCell ref="H7:H8"/>
    <mergeCell ref="A32:I32"/>
    <mergeCell ref="G6:I6"/>
    <mergeCell ref="I7:I8"/>
    <mergeCell ref="F7:F8"/>
    <mergeCell ref="A7:E8"/>
    <mergeCell ref="G7:G8"/>
    <mergeCell ref="A139:I139"/>
    <mergeCell ref="A204:I204"/>
    <mergeCell ref="A114:I114"/>
    <mergeCell ref="A75:I75"/>
    <mergeCell ref="A109:I109"/>
    <mergeCell ref="A201:I201"/>
    <mergeCell ref="A37:I37"/>
    <mergeCell ref="A58:I58"/>
    <mergeCell ref="A25:I25"/>
    <mergeCell ref="A16:I16"/>
    <mergeCell ref="A76:I76"/>
    <mergeCell ref="A9:I9"/>
    <mergeCell ref="A50:I50"/>
    <mergeCell ref="A41:I41"/>
  </mergeCells>
  <printOptions horizontalCentered="1"/>
  <pageMargins left="0.31496062992126" right="0.118110236220472" top="0.354330708661417" bottom="0.551181102362205" header="0.31496062992126" footer="0.31496062992126"/>
  <pageSetup fitToHeight="8" fitToWidth="1" horizontalDpi="600" verticalDpi="600" orientation="portrait" paperSize="9" scale="65" r:id="rId2"/>
  <headerFooter>
    <oddFooter>&amp;CСТРАНИЦА  &amp;P  ИЗ 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Cpmp1</dc:creator>
  <cp:keywords/>
  <dc:description/>
  <cp:lastModifiedBy>Liana</cp:lastModifiedBy>
  <cp:lastPrinted>2021-10-19T07:44:47Z</cp:lastPrinted>
  <dcterms:created xsi:type="dcterms:W3CDTF">2012-03-11T16:36:15Z</dcterms:created>
  <dcterms:modified xsi:type="dcterms:W3CDTF">2021-10-25T09:42:40Z</dcterms:modified>
  <cp:category/>
  <cp:version/>
  <cp:contentType/>
  <cp:contentStatus/>
</cp:coreProperties>
</file>