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Дима\Desktop\"/>
    </mc:Choice>
  </mc:AlternateContent>
  <xr:revisionPtr revIDLastSave="0" documentId="8_{71DBE7F9-1590-4643-9EC2-BF114E1B0EB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  <sheet name="!" sheetId="2" r:id="rId2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5" i="1" l="1"/>
  <c r="E4" i="1" l="1"/>
  <c r="G4" i="1" l="1"/>
  <c r="G93" i="1"/>
  <c r="G98" i="1"/>
  <c r="G139" i="1" l="1"/>
  <c r="E48" i="1" l="1"/>
  <c r="E53" i="1"/>
  <c r="E87" i="1" l="1"/>
  <c r="G87" i="1" s="1"/>
  <c r="E150" i="1" l="1"/>
  <c r="G150" i="1" s="1"/>
  <c r="E151" i="1" l="1"/>
  <c r="E149" i="1"/>
  <c r="E144" i="1"/>
  <c r="G144" i="1" s="1"/>
  <c r="E143" i="1"/>
  <c r="E138" i="1"/>
  <c r="E134" i="1"/>
  <c r="G134" i="1" s="1"/>
  <c r="E133" i="1"/>
  <c r="E130" i="1"/>
  <c r="G130" i="1" s="1"/>
  <c r="E129" i="1"/>
  <c r="G129" i="1" s="1"/>
  <c r="E128" i="1"/>
  <c r="E125" i="1"/>
  <c r="G125" i="1" s="1"/>
  <c r="E124" i="1"/>
  <c r="G124" i="1" s="1"/>
  <c r="E123" i="1"/>
  <c r="E120" i="1"/>
  <c r="G120" i="1" s="1"/>
  <c r="E119" i="1"/>
  <c r="G119" i="1" s="1"/>
  <c r="E118" i="1"/>
  <c r="E115" i="1"/>
  <c r="G115" i="1" s="1"/>
  <c r="E114" i="1"/>
  <c r="G114" i="1" s="1"/>
  <c r="E113" i="1"/>
  <c r="E110" i="1"/>
  <c r="G110" i="1" s="1"/>
  <c r="E109" i="1"/>
  <c r="G109" i="1" s="1"/>
  <c r="E108" i="1"/>
  <c r="E105" i="1"/>
  <c r="G105" i="1" s="1"/>
  <c r="E104" i="1"/>
  <c r="G104" i="1" s="1"/>
  <c r="E103" i="1"/>
  <c r="E97" i="1"/>
  <c r="E88" i="1"/>
  <c r="E86" i="1"/>
  <c r="E81" i="1"/>
  <c r="G81" i="1" s="1"/>
  <c r="E80" i="1"/>
  <c r="E76" i="1"/>
  <c r="G76" i="1" s="1"/>
  <c r="E75" i="1"/>
  <c r="E68" i="1"/>
  <c r="E63" i="1"/>
  <c r="E58" i="1"/>
  <c r="E43" i="1"/>
  <c r="E38" i="1"/>
  <c r="E34" i="1"/>
  <c r="G34" i="1" s="1"/>
  <c r="E33" i="1"/>
  <c r="E69" i="1" s="1"/>
  <c r="E29" i="1"/>
  <c r="G29" i="1" s="1"/>
  <c r="E28" i="1"/>
  <c r="E24" i="1"/>
  <c r="G24" i="1" s="1"/>
  <c r="E23" i="1"/>
  <c r="E64" i="1" s="1"/>
  <c r="E19" i="1"/>
  <c r="G19" i="1" s="1"/>
  <c r="E18" i="1"/>
  <c r="E59" i="1" s="1"/>
  <c r="E14" i="1"/>
  <c r="G14" i="1" s="1"/>
  <c r="E13" i="1"/>
  <c r="E9" i="1"/>
  <c r="G9" i="1" s="1"/>
  <c r="E8" i="1"/>
  <c r="E54" i="1" s="1"/>
  <c r="E3" i="1"/>
  <c r="E65" i="1" l="1"/>
  <c r="G65" i="1" s="1"/>
  <c r="E60" i="1"/>
  <c r="G60" i="1" s="1"/>
  <c r="E70" i="1"/>
  <c r="G70" i="1" s="1"/>
  <c r="E45" i="1"/>
  <c r="G45" i="1" s="1"/>
  <c r="E55" i="1"/>
  <c r="G55" i="1" s="1"/>
  <c r="E39" i="1"/>
  <c r="E49" i="1"/>
  <c r="E40" i="1"/>
  <c r="G40" i="1" s="1"/>
  <c r="G155" i="1" s="1"/>
  <c r="E50" i="1"/>
  <c r="G50" i="1" s="1"/>
  <c r="E44" i="1"/>
</calcChain>
</file>

<file path=xl/sharedStrings.xml><?xml version="1.0" encoding="utf-8"?>
<sst xmlns="http://schemas.openxmlformats.org/spreadsheetml/2006/main" count="268" uniqueCount="125">
  <si>
    <t>Варганы из нержавеющей стали</t>
  </si>
  <si>
    <t>заказ (шт)</t>
  </si>
  <si>
    <t>1.2</t>
  </si>
  <si>
    <t>"Тесла"</t>
  </si>
  <si>
    <t>Розн. цена (руб.)</t>
  </si>
  <si>
    <t>Dropshipping. Скидка: 20%</t>
  </si>
  <si>
    <t>1.3</t>
  </si>
  <si>
    <t>"Лист"</t>
  </si>
  <si>
    <t>1.4</t>
  </si>
  <si>
    <t>"Фрактал"</t>
  </si>
  <si>
    <t>1.5</t>
  </si>
  <si>
    <t>"Мэхэббят / Любовь"</t>
  </si>
  <si>
    <t>Dropshipping. Скидка: 10%</t>
  </si>
  <si>
    <t>Оптовая. Скидка: 30%</t>
  </si>
  <si>
    <t>1.6</t>
  </si>
  <si>
    <t>"Спираль"</t>
  </si>
  <si>
    <t>Басовый и ультрабасовый с магнитами, 5в1, 5 магнитов</t>
  </si>
  <si>
    <t>1.7</t>
  </si>
  <si>
    <t>"Цветок Жизни"</t>
  </si>
  <si>
    <t>1.8</t>
  </si>
  <si>
    <t>"Огонь"</t>
  </si>
  <si>
    <t>Варганы из нержавеющей стали с заливкой</t>
  </si>
  <si>
    <t>2.1</t>
  </si>
  <si>
    <t>"Тесла_СВ"</t>
  </si>
  <si>
    <t xml:space="preserve">Dropshipping. </t>
  </si>
  <si>
    <t>2.2</t>
  </si>
  <si>
    <t>"Спираль_СВ"</t>
  </si>
  <si>
    <t>Dropshipping.</t>
  </si>
  <si>
    <t>2.3</t>
  </si>
  <si>
    <t>"Лист_СВ"</t>
  </si>
  <si>
    <t>2.5</t>
  </si>
  <si>
    <t>"Мэхэббят_Цветной"</t>
  </si>
  <si>
    <t>2.6</t>
  </si>
  <si>
    <t>"Цветок Жизни_СВ"</t>
  </si>
  <si>
    <t>2.7</t>
  </si>
  <si>
    <t>"Огонь_СВ"</t>
  </si>
  <si>
    <t>3</t>
  </si>
  <si>
    <t>Титановые варганы (Ti)</t>
  </si>
  <si>
    <t>3.1</t>
  </si>
  <si>
    <t>"Спираль Ti"</t>
  </si>
  <si>
    <t>Dropshipping. Скидка: 18%</t>
  </si>
  <si>
    <t>3.2</t>
  </si>
  <si>
    <t>"Цветок Жизни Ti"</t>
  </si>
  <si>
    <t>4</t>
  </si>
  <si>
    <t>Титановые с ручной гравировкой (Ti_РГ)</t>
  </si>
  <si>
    <t>4.1</t>
  </si>
  <si>
    <t>"Спираль Наутилус"</t>
  </si>
  <si>
    <t>5</t>
  </si>
  <si>
    <t>Латунные варганы и чехлы</t>
  </si>
  <si>
    <t>5.1</t>
  </si>
  <si>
    <t>Латунный варган</t>
  </si>
  <si>
    <t>Розн. Цена</t>
  </si>
  <si>
    <t>Высокий, глухой звук</t>
  </si>
  <si>
    <t>Оптовая. от 10шт.</t>
  </si>
  <si>
    <t>https://www.youtube.com/watch?v=4uFiUlSbNO0&amp;t=4s</t>
  </si>
  <si>
    <t>5.2</t>
  </si>
  <si>
    <t>Чехлы для варганов</t>
  </si>
  <si>
    <t>Розница (руб.)</t>
  </si>
  <si>
    <t>На каждый варган свой чехол!</t>
  </si>
  <si>
    <t>Оптовая.</t>
  </si>
  <si>
    <t>договорн.</t>
  </si>
  <si>
    <t>6</t>
  </si>
  <si>
    <t>Лепестковые барабаны Dzen Drum</t>
  </si>
  <si>
    <t>6.1</t>
  </si>
  <si>
    <t>Dzen Drum "Пульсар_10"</t>
  </si>
  <si>
    <t>6.2</t>
  </si>
  <si>
    <t>Dzen Drum "Вода_12"</t>
  </si>
  <si>
    <t>12 нот, громкий и компактный, d=28, 28.5, 30 см, палочки в комплекте,F# минор (авторская Пигми+мажор)</t>
  </si>
  <si>
    <t>6.4</t>
  </si>
  <si>
    <t>Dzen Drum "Изумруд_12"</t>
  </si>
  <si>
    <t>12 нот, громкий и компактный, d=28, 28.5, 30 см, палочки в комплекте,  G (Соль) мажор (авторская)</t>
  </si>
  <si>
    <t>6.5</t>
  </si>
  <si>
    <t>Dzen Drum "Эфир_10"</t>
  </si>
  <si>
    <t>10 нот, громкий и компактный, d=28, 28.5, 30 см, палочки в комплекте F# (Фа диез) минор (пигми)</t>
  </si>
  <si>
    <t>6.6</t>
  </si>
  <si>
    <t>Dzen Drum "Душа_10"</t>
  </si>
  <si>
    <t>10 нот, громкий и компактный, d=28, 28.5, 30 см, палочки в комплекте A (Ля) минор</t>
  </si>
  <si>
    <t>6.7</t>
  </si>
  <si>
    <t>Dzen Drum "Душа_12"</t>
  </si>
  <si>
    <t>12 нот, громкий и компактный, d=28, 28.5, 30 см, палочки в комплекте  G (Соль)</t>
  </si>
  <si>
    <r>
      <t xml:space="preserve">Сумка для </t>
    </r>
    <r>
      <rPr>
        <b/>
        <sz val="14"/>
        <color rgb="FF000000"/>
        <rFont val="Times New Roman"/>
      </rPr>
      <t>Dzen Drum</t>
    </r>
  </si>
  <si>
    <r>
      <t xml:space="preserve">Рюкзак для </t>
    </r>
    <r>
      <rPr>
        <b/>
        <sz val="14"/>
        <color rgb="FF000000"/>
        <rFont val="Times New Roman"/>
      </rPr>
      <t>Dzen Drum</t>
    </r>
  </si>
  <si>
    <t>Подставка для Dzen Drum</t>
  </si>
  <si>
    <t>7</t>
  </si>
  <si>
    <t>Big Tongue Drum - стальной язычковый барабан</t>
  </si>
  <si>
    <t>7.1</t>
  </si>
  <si>
    <t>"BigQuint Gold"</t>
  </si>
  <si>
    <r>
      <t>Строй "</t>
    </r>
    <r>
      <rPr>
        <b/>
        <sz val="14"/>
        <color rgb="FF000000"/>
        <rFont val="Times New Roman"/>
      </rPr>
      <t>Кельский Си минор</t>
    </r>
    <r>
      <rPr>
        <sz val="14"/>
        <color rgb="FF000000"/>
        <rFont val="Times New Roman"/>
      </rPr>
      <t>", язычковый барабан, 9 нот. D=50 см, h=18 см, m=4,5 кг</t>
    </r>
  </si>
  <si>
    <t>Опт от 2 шт. Скидка: 25%</t>
  </si>
  <si>
    <t>Опт от 5 шт. Скидка: 30%</t>
  </si>
  <si>
    <t>Опт_1. Скидка: 30% от 6шт</t>
  </si>
  <si>
    <t>Опт_2. Скидка: 37% от 10шт.</t>
  </si>
  <si>
    <t>Опт_1. Скидка: 30% от 6шт.</t>
  </si>
  <si>
    <t>Опт_1. Скидка:35% от 6шт.</t>
  </si>
  <si>
    <t>Опт_2. Скидка: 43% от 10шт.</t>
  </si>
  <si>
    <t>Опт_2. Скидка: 40% от 10шт.</t>
  </si>
  <si>
    <t>Изготовление модели вашего дизайна от 30 шт.</t>
  </si>
  <si>
    <t>Изготовление модели вашего дизайна от 20шт.</t>
  </si>
  <si>
    <t>Оптовая от 10шт.</t>
  </si>
  <si>
    <t>5 шт модели Скидка: 35%</t>
  </si>
  <si>
    <t>Оптовая. Скидка: 28%</t>
  </si>
  <si>
    <t>Оптовая 10шт Скидка: 40%</t>
  </si>
  <si>
    <t>Оптовая 10шт Скидка: 30%</t>
  </si>
  <si>
    <r>
      <t xml:space="preserve">Розн. цена (11300 - </t>
    </r>
    <r>
      <rPr>
        <sz val="14"/>
        <color rgb="FF00B050"/>
        <rFont val="Times New Roman"/>
        <family val="1"/>
        <charset val="204"/>
      </rPr>
      <t>13500 руб.</t>
    </r>
    <r>
      <rPr>
        <sz val="14"/>
        <color rgb="FF000000"/>
        <rFont val="Times New Roman"/>
        <family val="1"/>
        <charset val="204"/>
      </rPr>
      <t>)</t>
    </r>
  </si>
  <si>
    <t xml:space="preserve">10 нот, громкий и компактный, d=28, 28.5, 30см, палочки в комплекте, F# минор (авторская Пигми+мажор) </t>
  </si>
  <si>
    <t>https://youtu.be/C2rHoIPHK-8?si=FKVGzzTp4b-fzOIu</t>
  </si>
  <si>
    <t>https://youtu.be/cY2WBLEfPhw?si=HZwN3sG53vSKME3m</t>
  </si>
  <si>
    <t>https://youtu.be/cY2WBLEfPhw?si=RISyS3h0SOrYnbSE</t>
  </si>
  <si>
    <t>https://youtu.be/ZS83IFqACNU?si=Dt7YVxOmTxOpugYE</t>
  </si>
  <si>
    <t>https://youtu.be/aShzyBxn02M?si=NI3MMkJsXei6Ycs5</t>
  </si>
  <si>
    <t>https://youtu.be/n53YbAgN0vE?si=qv5eaLE4UtPSsTYr</t>
  </si>
  <si>
    <t>https://youtu.be/hS7tSmpQpaM?si=wJfgqf4R74jCwDud</t>
  </si>
  <si>
    <t>https://youtu.be/m3DL48kpY4E?si=CTzCr8Ucz0OAd0lr</t>
  </si>
  <si>
    <t>https://youtu.be/pEXisFIqamg?si=_AW1IQo-Tz1pRFSr</t>
  </si>
  <si>
    <t>https://dzen.ru/video/watch/65e8920fe323952fcd0c2cea?share_to=link</t>
  </si>
  <si>
    <t>"Лист_Цветной"</t>
  </si>
  <si>
    <t>количество</t>
  </si>
  <si>
    <t>Брендирование от 50 шт.</t>
  </si>
  <si>
    <t>сумма заказа</t>
  </si>
  <si>
    <t>Общий заказ</t>
  </si>
  <si>
    <t>Высоко-частотный 
Средне-частотный
   2в1   2 магнита</t>
  </si>
  <si>
    <t>Средне-частотный
Средне-басовый
3в1   2 магнита</t>
  </si>
  <si>
    <t>Басовый 
Ультрабасовый
5в1   5 магнитов</t>
  </si>
  <si>
    <t>Средне-басовый
Басовый 
Ультрабасовый
5в1   5 магнитов</t>
  </si>
  <si>
    <r>
      <t xml:space="preserve">Розн. цена (16990 - </t>
    </r>
    <r>
      <rPr>
        <sz val="14"/>
        <color rgb="FF00B050"/>
        <rFont val="Times New Roman"/>
        <family val="1"/>
        <charset val="204"/>
      </rPr>
      <t>18500 руб.</t>
    </r>
    <r>
      <rPr>
        <sz val="14"/>
        <color rgb="FF000000"/>
        <rFont val="Times New Roman"/>
        <family val="1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</si>
</sst>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color rgb="FF000000"/>
      <name val="Arial"/>
    </font>
    <font>
      <sz val="11"/>
      <color rgb="FF000000"/>
      <name val="Arial"/>
    </font>
    <font>
      <sz val="16"/>
      <color rgb="FF000000"/>
      <name val="Arial"/>
    </font>
    <font>
      <b/>
      <sz val="16"/>
      <color rgb="FF000000"/>
      <name val="Arial"/>
    </font>
    <font>
      <b/>
      <sz val="16"/>
      <color rgb="FF000000"/>
      <name val="Times New Roman"/>
    </font>
    <font>
      <b/>
      <sz val="14"/>
      <color rgb="FF000000"/>
      <name val="Times New Roman"/>
    </font>
    <font>
      <sz val="11"/>
      <color rgb="FF000000"/>
      <name val="Calibri"/>
    </font>
    <font>
      <sz val="14"/>
      <color rgb="FF000000"/>
      <name val="Times New Roman"/>
    </font>
    <font>
      <u/>
      <sz val="11"/>
      <color rgb="FF0563C1"/>
      <name val="Arial"/>
    </font>
    <font>
      <b/>
      <sz val="10"/>
      <color rgb="FF000000"/>
      <name val="Times New Roman"/>
    </font>
    <font>
      <b/>
      <sz val="12"/>
      <color rgb="FF000000"/>
      <name val="Times New Roman"/>
    </font>
    <font>
      <u/>
      <sz val="11"/>
      <color theme="10"/>
      <name val="Calibri"/>
    </font>
    <font>
      <sz val="14"/>
      <color rgb="FF000000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sz val="11"/>
      <color rgb="FF000000"/>
      <name val="Arial"/>
      <family val="2"/>
      <charset val="204"/>
    </font>
    <font>
      <u/>
      <sz val="9"/>
      <color theme="10"/>
      <name val="Calibri"/>
      <family val="2"/>
      <charset val="204"/>
    </font>
    <font>
      <b/>
      <sz val="9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6"/>
      <color theme="0"/>
      <name val="Times New Roman"/>
      <family val="1"/>
      <charset val="204"/>
    </font>
    <font>
      <b/>
      <sz val="18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theme="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6E6"/>
      </patternFill>
    </fill>
    <fill>
      <patternFill patternType="solid">
        <fgColor rgb="FFA9D18E"/>
      </patternFill>
    </fill>
    <fill>
      <patternFill patternType="solid">
        <fgColor rgb="FFFFFF8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AB200"/>
        <bgColor indexed="64"/>
      </patternFill>
    </fill>
    <fill>
      <patternFill patternType="solid">
        <fgColor rgb="FFC00000"/>
        <bgColor indexed="64"/>
      </patternFill>
    </fill>
  </fills>
  <borders count="47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4">
    <xf numFmtId="0" fontId="0" fillId="0" borderId="0" xfId="0" applyNumberFormat="1" applyFont="1"/>
    <xf numFmtId="49" fontId="1" fillId="0" borderId="1" xfId="0" applyNumberFormat="1" applyFont="1" applyBorder="1" applyAlignment="1">
      <alignment horizontal="center"/>
    </xf>
    <xf numFmtId="0" fontId="2" fillId="0" borderId="0" xfId="0" applyNumberFormat="1" applyFont="1"/>
    <xf numFmtId="0" fontId="3" fillId="0" borderId="0" xfId="0" applyNumberFormat="1" applyFont="1"/>
    <xf numFmtId="0" fontId="2" fillId="3" borderId="0" xfId="0" applyNumberFormat="1" applyFont="1" applyFill="1"/>
    <xf numFmtId="0" fontId="6" fillId="2" borderId="7" xfId="0" applyNumberFormat="1" applyFont="1" applyFill="1" applyBorder="1" applyAlignment="1">
      <alignment horizontal="center" vertical="center"/>
    </xf>
    <xf numFmtId="1" fontId="6" fillId="2" borderId="13" xfId="0" applyNumberFormat="1" applyFont="1" applyFill="1" applyBorder="1" applyAlignment="1">
      <alignment horizontal="center" vertical="center"/>
    </xf>
    <xf numFmtId="0" fontId="6" fillId="4" borderId="13" xfId="0" applyNumberFormat="1" applyFont="1" applyFill="1" applyBorder="1" applyAlignment="1">
      <alignment horizontal="center" vertical="center"/>
    </xf>
    <xf numFmtId="0" fontId="6" fillId="2" borderId="13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1" fontId="6" fillId="4" borderId="13" xfId="0" applyNumberFormat="1" applyFont="1" applyFill="1" applyBorder="1" applyAlignment="1">
      <alignment horizontal="center" vertical="center"/>
    </xf>
    <xf numFmtId="0" fontId="2" fillId="2" borderId="13" xfId="0" applyNumberFormat="1" applyFont="1" applyFill="1" applyBorder="1"/>
    <xf numFmtId="49" fontId="4" fillId="2" borderId="0" xfId="0" applyNumberFormat="1" applyFont="1" applyFill="1" applyAlignment="1">
      <alignment horizontal="center" vertical="center"/>
    </xf>
    <xf numFmtId="0" fontId="2" fillId="2" borderId="25" xfId="0" applyNumberFormat="1" applyFont="1" applyFill="1" applyBorder="1"/>
    <xf numFmtId="0" fontId="6" fillId="2" borderId="7" xfId="0" applyNumberFormat="1" applyFont="1" applyFill="1" applyBorder="1" applyAlignment="1">
      <alignment horizontal="center" vertical="center" wrapText="1"/>
    </xf>
    <xf numFmtId="1" fontId="10" fillId="2" borderId="13" xfId="0" applyNumberFormat="1" applyFont="1" applyFill="1" applyBorder="1" applyAlignment="1">
      <alignment horizontal="center" vertical="center"/>
    </xf>
    <xf numFmtId="0" fontId="11" fillId="2" borderId="7" xfId="0" applyNumberFormat="1" applyFont="1" applyFill="1" applyBorder="1" applyAlignment="1">
      <alignment horizontal="center" vertical="center"/>
    </xf>
    <xf numFmtId="0" fontId="11" fillId="2" borderId="28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0" fontId="13" fillId="2" borderId="7" xfId="0" applyNumberFormat="1" applyFont="1" applyFill="1" applyBorder="1" applyAlignment="1">
      <alignment horizontal="left" vertical="center" wrapText="1"/>
    </xf>
    <xf numFmtId="0" fontId="13" fillId="2" borderId="2" xfId="0" applyNumberFormat="1" applyFont="1" applyFill="1" applyBorder="1" applyAlignment="1">
      <alignment horizontal="left" vertical="center" wrapText="1"/>
    </xf>
    <xf numFmtId="0" fontId="15" fillId="0" borderId="0" xfId="0" applyNumberFormat="1" applyFont="1"/>
    <xf numFmtId="0" fontId="15" fillId="2" borderId="0" xfId="0" applyNumberFormat="1" applyFont="1" applyFill="1"/>
    <xf numFmtId="0" fontId="6" fillId="5" borderId="8" xfId="0" applyNumberFormat="1" applyFont="1" applyFill="1" applyBorder="1" applyAlignment="1">
      <alignment horizontal="center" vertical="center"/>
    </xf>
    <xf numFmtId="0" fontId="6" fillId="5" borderId="7" xfId="0" applyNumberFormat="1" applyFont="1" applyFill="1" applyBorder="1" applyAlignment="1">
      <alignment horizontal="center" vertical="center"/>
    </xf>
    <xf numFmtId="0" fontId="6" fillId="5" borderId="29" xfId="0" applyNumberFormat="1" applyFont="1" applyFill="1" applyBorder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 wrapText="1"/>
    </xf>
    <xf numFmtId="0" fontId="2" fillId="6" borderId="0" xfId="0" applyNumberFormat="1" applyFont="1" applyFill="1"/>
    <xf numFmtId="0" fontId="7" fillId="6" borderId="24" xfId="0" applyNumberFormat="1" applyFont="1" applyFill="1" applyBorder="1" applyAlignment="1">
      <alignment horizontal="center" vertical="center"/>
    </xf>
    <xf numFmtId="0" fontId="7" fillId="6" borderId="14" xfId="0" applyNumberFormat="1" applyFont="1" applyFill="1" applyBorder="1" applyAlignment="1">
      <alignment horizontal="center" vertical="center"/>
    </xf>
    <xf numFmtId="0" fontId="7" fillId="6" borderId="20" xfId="0" applyNumberFormat="1" applyFont="1" applyFill="1" applyBorder="1" applyAlignment="1">
      <alignment horizontal="center" vertical="center"/>
    </xf>
    <xf numFmtId="0" fontId="18" fillId="6" borderId="9" xfId="0" applyNumberFormat="1" applyFont="1" applyFill="1" applyBorder="1" applyAlignment="1">
      <alignment horizontal="center" vertical="center"/>
    </xf>
    <xf numFmtId="0" fontId="2" fillId="6" borderId="0" xfId="0" applyNumberFormat="1" applyFont="1" applyFill="1" applyBorder="1"/>
    <xf numFmtId="0" fontId="2" fillId="0" borderId="0" xfId="0" applyNumberFormat="1" applyFont="1" applyBorder="1"/>
    <xf numFmtId="0" fontId="7" fillId="7" borderId="35" xfId="0" applyNumberFormat="1" applyFont="1" applyFill="1" applyBorder="1" applyAlignment="1">
      <alignment horizontal="center" vertical="center"/>
    </xf>
    <xf numFmtId="0" fontId="6" fillId="6" borderId="13" xfId="0" applyNumberFormat="1" applyFont="1" applyFill="1" applyBorder="1" applyAlignment="1">
      <alignment horizontal="center" vertical="center"/>
    </xf>
    <xf numFmtId="0" fontId="13" fillId="2" borderId="31" xfId="0" applyNumberFormat="1" applyFont="1" applyFill="1" applyBorder="1" applyAlignment="1">
      <alignment horizontal="left" vertical="center" wrapText="1"/>
    </xf>
    <xf numFmtId="0" fontId="13" fillId="2" borderId="32" xfId="0" applyNumberFormat="1" applyFont="1" applyFill="1" applyBorder="1" applyAlignment="1">
      <alignment horizontal="left" vertical="center" wrapText="1"/>
    </xf>
    <xf numFmtId="0" fontId="13" fillId="2" borderId="3" xfId="0" applyNumberFormat="1" applyFont="1" applyFill="1" applyBorder="1" applyAlignment="1">
      <alignment horizontal="left" vertical="center" wrapText="1"/>
    </xf>
    <xf numFmtId="0" fontId="6" fillId="5" borderId="36" xfId="0" applyNumberFormat="1" applyFont="1" applyFill="1" applyBorder="1" applyAlignment="1">
      <alignment horizontal="center" vertical="center"/>
    </xf>
    <xf numFmtId="1" fontId="6" fillId="6" borderId="37" xfId="0" applyNumberFormat="1" applyFont="1" applyFill="1" applyBorder="1" applyAlignment="1">
      <alignment horizontal="center" vertical="center"/>
    </xf>
    <xf numFmtId="1" fontId="6" fillId="2" borderId="37" xfId="0" applyNumberFormat="1" applyFont="1" applyFill="1" applyBorder="1" applyAlignment="1">
      <alignment horizontal="center" vertical="center"/>
    </xf>
    <xf numFmtId="1" fontId="6" fillId="7" borderId="38" xfId="0" applyNumberFormat="1" applyFont="1" applyFill="1" applyBorder="1" applyAlignment="1">
      <alignment horizontal="center" vertical="center"/>
    </xf>
    <xf numFmtId="0" fontId="18" fillId="6" borderId="39" xfId="0" applyNumberFormat="1" applyFont="1" applyFill="1" applyBorder="1" applyAlignment="1">
      <alignment horizontal="center" vertical="center"/>
    </xf>
    <xf numFmtId="0" fontId="7" fillId="6" borderId="40" xfId="0" applyNumberFormat="1" applyFont="1" applyFill="1" applyBorder="1" applyAlignment="1">
      <alignment horizontal="center" vertical="center"/>
    </xf>
    <xf numFmtId="0" fontId="7" fillId="6" borderId="41" xfId="0" applyNumberFormat="1" applyFont="1" applyFill="1" applyBorder="1" applyAlignment="1">
      <alignment horizontal="center" vertical="center"/>
    </xf>
    <xf numFmtId="0" fontId="20" fillId="7" borderId="35" xfId="0" applyNumberFormat="1" applyFont="1" applyFill="1" applyBorder="1"/>
    <xf numFmtId="1" fontId="6" fillId="2" borderId="42" xfId="0" applyNumberFormat="1" applyFont="1" applyFill="1" applyBorder="1" applyAlignment="1">
      <alignment horizontal="center" vertical="center"/>
    </xf>
    <xf numFmtId="1" fontId="6" fillId="2" borderId="29" xfId="0" applyNumberFormat="1" applyFont="1" applyFill="1" applyBorder="1" applyAlignment="1">
      <alignment horizontal="center" vertical="center"/>
    </xf>
    <xf numFmtId="0" fontId="6" fillId="4" borderId="43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/>
    </xf>
    <xf numFmtId="0" fontId="21" fillId="7" borderId="41" xfId="0" applyNumberFormat="1" applyFont="1" applyFill="1" applyBorder="1" applyAlignment="1">
      <alignment horizontal="center"/>
    </xf>
    <xf numFmtId="0" fontId="21" fillId="7" borderId="46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 vertical="center"/>
    </xf>
    <xf numFmtId="49" fontId="23" fillId="9" borderId="0" xfId="0" applyNumberFormat="1" applyFont="1" applyFill="1" applyAlignment="1">
      <alignment horizontal="center"/>
    </xf>
    <xf numFmtId="0" fontId="21" fillId="7" borderId="35" xfId="0" applyNumberFormat="1" applyFont="1" applyFill="1" applyBorder="1" applyAlignment="1">
      <alignment horizontal="center"/>
    </xf>
    <xf numFmtId="49" fontId="26" fillId="8" borderId="2" xfId="0" applyNumberFormat="1" applyFont="1" applyFill="1" applyBorder="1" applyAlignment="1">
      <alignment horizontal="center"/>
    </xf>
    <xf numFmtId="49" fontId="4" fillId="10" borderId="2" xfId="0" applyNumberFormat="1" applyFont="1" applyFill="1" applyBorder="1" applyAlignment="1">
      <alignment horizontal="center"/>
    </xf>
    <xf numFmtId="49" fontId="24" fillId="11" borderId="0" xfId="0" applyNumberFormat="1" applyFont="1" applyFill="1" applyAlignment="1">
      <alignment horizontal="center"/>
    </xf>
    <xf numFmtId="49" fontId="4" fillId="12" borderId="2" xfId="0" applyNumberFormat="1" applyFont="1" applyFill="1" applyBorder="1" applyAlignment="1">
      <alignment horizontal="center" vertical="center"/>
    </xf>
    <xf numFmtId="49" fontId="23" fillId="13" borderId="2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center" vertical="center"/>
    </xf>
    <xf numFmtId="49" fontId="1" fillId="2" borderId="28" xfId="0" applyNumberFormat="1" applyFont="1" applyFill="1" applyBorder="1" applyAlignment="1">
      <alignment horizontal="center" vertical="center"/>
    </xf>
    <xf numFmtId="0" fontId="7" fillId="2" borderId="34" xfId="0" applyNumberFormat="1" applyFont="1" applyFill="1" applyBorder="1" applyAlignment="1">
      <alignment horizontal="center"/>
    </xf>
    <xf numFmtId="0" fontId="7" fillId="2" borderId="30" xfId="0" applyNumberFormat="1" applyFont="1" applyFill="1" applyBorder="1" applyAlignment="1">
      <alignment horizontal="center"/>
    </xf>
    <xf numFmtId="0" fontId="7" fillId="2" borderId="17" xfId="0" applyNumberFormat="1" applyFont="1" applyFill="1" applyBorder="1" applyAlignment="1">
      <alignment horizontal="center"/>
    </xf>
    <xf numFmtId="0" fontId="8" fillId="2" borderId="12" xfId="0" applyNumberFormat="1" applyFont="1" applyFill="1" applyBorder="1" applyAlignment="1">
      <alignment horizontal="center"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8" fillId="2" borderId="17" xfId="0" applyNumberFormat="1" applyFont="1" applyFill="1" applyBorder="1" applyAlignment="1">
      <alignment horizontal="center" vertical="center" wrapText="1"/>
    </xf>
    <xf numFmtId="1" fontId="12" fillId="2" borderId="33" xfId="1" applyNumberFormat="1" applyFill="1" applyBorder="1" applyAlignment="1">
      <alignment horizontal="center" vertical="center"/>
    </xf>
    <xf numFmtId="1" fontId="12" fillId="2" borderId="21" xfId="1" applyNumberForma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/>
    </xf>
    <xf numFmtId="0" fontId="7" fillId="2" borderId="11" xfId="0" applyNumberFormat="1" applyFont="1" applyFill="1" applyBorder="1" applyAlignment="1">
      <alignment horizontal="center"/>
    </xf>
    <xf numFmtId="0" fontId="7" fillId="2" borderId="16" xfId="0" applyNumberFormat="1" applyFont="1" applyFill="1" applyBorder="1" applyAlignment="1">
      <alignment horizontal="center"/>
    </xf>
    <xf numFmtId="0" fontId="7" fillId="2" borderId="6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2" fillId="2" borderId="6" xfId="1" applyNumberFormat="1" applyFill="1" applyBorder="1" applyAlignment="1">
      <alignment horizontal="center"/>
    </xf>
    <xf numFmtId="0" fontId="12" fillId="2" borderId="11" xfId="1" applyNumberFormat="1" applyFill="1" applyBorder="1" applyAlignment="1">
      <alignment horizontal="center"/>
    </xf>
    <xf numFmtId="0" fontId="12" fillId="2" borderId="16" xfId="1" applyNumberFormat="1" applyFill="1" applyBorder="1" applyAlignment="1">
      <alignment horizontal="center"/>
    </xf>
    <xf numFmtId="1" fontId="12" fillId="2" borderId="12" xfId="1" applyNumberFormat="1" applyFill="1" applyBorder="1" applyAlignment="1">
      <alignment horizontal="center" vertical="center"/>
    </xf>
    <xf numFmtId="1" fontId="9" fillId="2" borderId="21" xfId="0" applyNumberFormat="1" applyFont="1" applyFill="1" applyBorder="1" applyAlignment="1">
      <alignment horizontal="center" vertical="center"/>
    </xf>
    <xf numFmtId="0" fontId="22" fillId="11" borderId="3" xfId="0" applyNumberFormat="1" applyFont="1" applyFill="1" applyBorder="1" applyAlignment="1">
      <alignment horizontal="center" vertical="center"/>
    </xf>
    <xf numFmtId="0" fontId="22" fillId="11" borderId="4" xfId="0" applyNumberFormat="1" applyFont="1" applyFill="1" applyBorder="1" applyAlignment="1">
      <alignment horizontal="center" vertical="center"/>
    </xf>
    <xf numFmtId="0" fontId="22" fillId="11" borderId="5" xfId="0" applyNumberFormat="1" applyFont="1" applyFill="1" applyBorder="1" applyAlignment="1">
      <alignment horizontal="center" vertical="center"/>
    </xf>
    <xf numFmtId="1" fontId="12" fillId="2" borderId="18" xfId="1" applyNumberForma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0" fontId="5" fillId="10" borderId="12" xfId="0" applyNumberFormat="1" applyFont="1" applyFill="1" applyBorder="1" applyAlignment="1">
      <alignment horizontal="center" vertical="center"/>
    </xf>
    <xf numFmtId="0" fontId="5" fillId="10" borderId="22" xfId="0" applyNumberFormat="1" applyFont="1" applyFill="1" applyBorder="1" applyAlignment="1">
      <alignment horizontal="center" vertical="center"/>
    </xf>
    <xf numFmtId="0" fontId="5" fillId="10" borderId="21" xfId="0" applyNumberFormat="1" applyFont="1" applyFill="1" applyBorder="1" applyAlignment="1">
      <alignment horizontal="center" vertical="center"/>
    </xf>
    <xf numFmtId="0" fontId="5" fillId="12" borderId="3" xfId="0" applyNumberFormat="1" applyFont="1" applyFill="1" applyBorder="1" applyAlignment="1">
      <alignment horizontal="center" vertical="center"/>
    </xf>
    <xf numFmtId="0" fontId="5" fillId="12" borderId="4" xfId="0" applyNumberFormat="1" applyFont="1" applyFill="1" applyBorder="1" applyAlignment="1">
      <alignment horizontal="center" vertical="center"/>
    </xf>
    <xf numFmtId="0" fontId="5" fillId="12" borderId="5" xfId="0" applyNumberFormat="1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1" fontId="9" fillId="2" borderId="18" xfId="0" applyNumberFormat="1" applyFont="1" applyFill="1" applyBorder="1" applyAlignment="1">
      <alignment horizontal="center" vertical="center"/>
    </xf>
    <xf numFmtId="0" fontId="16" fillId="2" borderId="2" xfId="1" applyNumberFormat="1" applyFont="1" applyFill="1" applyBorder="1" applyAlignment="1">
      <alignment horizontal="left" vertical="center" wrapText="1"/>
    </xf>
    <xf numFmtId="0" fontId="17" fillId="2" borderId="23" xfId="0" applyNumberFormat="1" applyFont="1" applyFill="1" applyBorder="1" applyAlignment="1">
      <alignment horizontal="left" vertical="center" wrapText="1"/>
    </xf>
    <xf numFmtId="1" fontId="9" fillId="2" borderId="44" xfId="0" applyNumberFormat="1" applyFont="1" applyFill="1" applyBorder="1" applyAlignment="1">
      <alignment horizontal="center" vertical="center"/>
    </xf>
    <xf numFmtId="1" fontId="9" fillId="2" borderId="45" xfId="0" applyNumberFormat="1" applyFont="1" applyFill="1" applyBorder="1" applyAlignment="1">
      <alignment horizontal="center" vertical="center"/>
    </xf>
    <xf numFmtId="0" fontId="22" fillId="13" borderId="3" xfId="0" applyNumberFormat="1" applyFont="1" applyFill="1" applyBorder="1" applyAlignment="1">
      <alignment horizontal="center" vertical="center"/>
    </xf>
    <xf numFmtId="0" fontId="22" fillId="13" borderId="4" xfId="0" applyNumberFormat="1" applyFont="1" applyFill="1" applyBorder="1" applyAlignment="1">
      <alignment horizontal="center" vertical="center"/>
    </xf>
    <xf numFmtId="0" fontId="22" fillId="13" borderId="5" xfId="0" applyNumberFormat="1" applyFont="1" applyFill="1" applyBorder="1" applyAlignment="1">
      <alignment horizontal="center" vertical="center"/>
    </xf>
    <xf numFmtId="0" fontId="25" fillId="8" borderId="3" xfId="0" applyNumberFormat="1" applyFont="1" applyFill="1" applyBorder="1" applyAlignment="1">
      <alignment horizontal="center" vertical="center"/>
    </xf>
    <xf numFmtId="0" fontId="25" fillId="8" borderId="4" xfId="0" applyNumberFormat="1" applyFont="1" applyFill="1" applyBorder="1" applyAlignment="1">
      <alignment horizontal="center" vertical="center"/>
    </xf>
    <xf numFmtId="0" fontId="25" fillId="8" borderId="5" xfId="0" applyNumberFormat="1" applyFont="1" applyFill="1" applyBorder="1" applyAlignment="1">
      <alignment horizontal="center" vertical="center"/>
    </xf>
    <xf numFmtId="0" fontId="22" fillId="9" borderId="3" xfId="0" applyNumberFormat="1" applyFont="1" applyFill="1" applyBorder="1" applyAlignment="1">
      <alignment horizontal="center" vertical="center"/>
    </xf>
    <xf numFmtId="0" fontId="22" fillId="9" borderId="4" xfId="0" applyNumberFormat="1" applyFont="1" applyFill="1" applyBorder="1" applyAlignment="1">
      <alignment horizontal="center" vertical="center"/>
    </xf>
    <xf numFmtId="0" fontId="22" fillId="9" borderId="5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Medium4"/>
  <colors>
    <mruColors>
      <color rgb="FFEAB200"/>
      <color rgb="FF6600FF"/>
      <color rgb="FFFFFF8B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4408" y="10143638"/>
    <xdr:ext cx="2116817" cy="147940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34408" y="10143638"/>
          <a:ext cx="2116817" cy="1479402"/>
        </a:xfrm>
        <a:prstGeom prst="rect">
          <a:avLst/>
        </a:prstGeom>
      </xdr:spPr>
    </xdr:pic>
    <xdr:clientData/>
  </xdr:absoluteAnchor>
  <xdr:absoluteAnchor>
    <xdr:pos x="672353" y="12124764"/>
    <xdr:ext cx="2131017" cy="1423148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2353" y="12124764"/>
          <a:ext cx="2131017" cy="1423148"/>
        </a:xfrm>
        <a:prstGeom prst="rect">
          <a:avLst/>
        </a:prstGeom>
      </xdr:spPr>
    </xdr:pic>
    <xdr:clientData/>
  </xdr:absoluteAnchor>
  <xdr:absoluteAnchor>
    <xdr:pos x="667602" y="13573312"/>
    <xdr:ext cx="2126398" cy="140073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67602" y="13573312"/>
          <a:ext cx="2126398" cy="1400735"/>
        </a:xfrm>
        <a:prstGeom prst="rect">
          <a:avLst/>
        </a:prstGeom>
      </xdr:spPr>
    </xdr:pic>
    <xdr:clientData/>
  </xdr:absoluteAnchor>
  <xdr:twoCellAnchor>
    <xdr:from>
      <xdr:col>1</xdr:col>
      <xdr:colOff>12700</xdr:colOff>
      <xdr:row>61</xdr:row>
      <xdr:rowOff>196431</xdr:rowOff>
    </xdr:from>
    <xdr:to>
      <xdr:col>2</xdr:col>
      <xdr:colOff>7471</xdr:colOff>
      <xdr:row>67</xdr:row>
      <xdr:rowOff>25400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3016" r="-1"/>
        <a:stretch/>
      </xdr:blipFill>
      <xdr:spPr>
        <a:xfrm>
          <a:off x="685800" y="17849431"/>
          <a:ext cx="2115671" cy="1479969"/>
        </a:xfrm>
        <a:prstGeom prst="rect">
          <a:avLst/>
        </a:prstGeom>
      </xdr:spPr>
    </xdr:pic>
    <xdr:clientData/>
  </xdr:twoCellAnchor>
  <xdr:absoluteAnchor>
    <xdr:pos x="685513" y="19333320"/>
    <xdr:ext cx="2118042" cy="1412503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85513" y="19333320"/>
          <a:ext cx="2118042" cy="1412503"/>
        </a:xfrm>
        <a:prstGeom prst="rect">
          <a:avLst/>
        </a:prstGeom>
      </xdr:spPr>
    </xdr:pic>
    <xdr:clientData/>
  </xdr:absoluteAnchor>
  <xdr:absoluteAnchor>
    <xdr:pos x="660400" y="1658476"/>
    <xdr:ext cx="2235200" cy="1369204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-1021" t="6746" r="-1502"/>
        <a:stretch/>
      </xdr:blipFill>
      <xdr:spPr>
        <a:xfrm rot="10800000">
          <a:off x="660400" y="1658476"/>
          <a:ext cx="2235200" cy="1369204"/>
        </a:xfrm>
        <a:prstGeom prst="rect">
          <a:avLst/>
        </a:prstGeom>
      </xdr:spPr>
    </xdr:pic>
    <xdr:clientData/>
  </xdr:absoluteAnchor>
  <xdr:absoluteAnchor>
    <xdr:pos x="685800" y="21150443"/>
    <xdr:ext cx="2013611" cy="1214257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3700" b="10743"/>
        <a:stretch/>
      </xdr:blipFill>
      <xdr:spPr>
        <a:xfrm>
          <a:off x="685800" y="21150443"/>
          <a:ext cx="2013611" cy="1214257"/>
        </a:xfrm>
        <a:prstGeom prst="rect">
          <a:avLst/>
        </a:prstGeom>
      </xdr:spPr>
    </xdr:pic>
    <xdr:clientData/>
  </xdr:absoluteAnchor>
  <xdr:absoluteAnchor>
    <xdr:pos x="695223" y="22628295"/>
    <xdr:ext cx="2084295" cy="1131796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l="6853" t="12634" r="8291" b="16779"/>
        <a:stretch/>
      </xdr:blipFill>
      <xdr:spPr>
        <a:xfrm>
          <a:off x="695223" y="22628295"/>
          <a:ext cx="2084295" cy="1131796"/>
        </a:xfrm>
        <a:prstGeom prst="rect">
          <a:avLst/>
        </a:prstGeom>
      </xdr:spPr>
    </xdr:pic>
    <xdr:clientData/>
  </xdr:absoluteAnchor>
  <xdr:absoluteAnchor>
    <xdr:pos x="686148" y="3050278"/>
    <xdr:ext cx="2189132" cy="1338842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86148" y="3050278"/>
          <a:ext cx="2189132" cy="1338842"/>
        </a:xfrm>
        <a:prstGeom prst="rect">
          <a:avLst/>
        </a:prstGeom>
      </xdr:spPr>
    </xdr:pic>
    <xdr:clientData/>
  </xdr:absoluteAnchor>
  <xdr:absoluteAnchor>
    <xdr:pos x="702832" y="4388521"/>
    <xdr:ext cx="2162287" cy="1372199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702832" y="4388521"/>
          <a:ext cx="2162287" cy="1372199"/>
        </a:xfrm>
        <a:prstGeom prst="rect">
          <a:avLst/>
        </a:prstGeom>
      </xdr:spPr>
    </xdr:pic>
    <xdr:clientData/>
  </xdr:absoluteAnchor>
  <xdr:absoluteAnchor>
    <xdr:pos x="717177" y="24241888"/>
    <xdr:ext cx="2073090" cy="1075764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321" t="17425" r="4618" b="23305"/>
        <a:stretch/>
      </xdr:blipFill>
      <xdr:spPr>
        <a:xfrm>
          <a:off x="717177" y="24241888"/>
          <a:ext cx="2073090" cy="1075764"/>
        </a:xfrm>
        <a:prstGeom prst="rect">
          <a:avLst/>
        </a:prstGeom>
      </xdr:spPr>
    </xdr:pic>
    <xdr:clientData/>
  </xdr:absoluteAnchor>
  <xdr:absoluteAnchor>
    <xdr:pos x="702833" y="7126642"/>
    <xdr:ext cx="2162287" cy="1346798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702833" y="7126642"/>
          <a:ext cx="2162287" cy="1346798"/>
        </a:xfrm>
        <a:prstGeom prst="rect">
          <a:avLst/>
        </a:prstGeom>
      </xdr:spPr>
    </xdr:pic>
    <xdr:clientData/>
  </xdr:absoluteAnchor>
  <xdr:absoluteAnchor>
    <xdr:pos x="702832" y="8491369"/>
    <xdr:ext cx="2172447" cy="136383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3"/>
        <a:srcRect b="30"/>
        <a:stretch/>
      </xdr:blipFill>
      <xdr:spPr>
        <a:xfrm>
          <a:off x="702832" y="8491369"/>
          <a:ext cx="2172447" cy="1363832"/>
        </a:xfrm>
        <a:prstGeom prst="rect">
          <a:avLst/>
        </a:prstGeom>
      </xdr:spPr>
    </xdr:pic>
    <xdr:clientData/>
  </xdr:absoluteAnchor>
  <xdr:absoluteAnchor>
    <xdr:pos x="959351" y="25736293"/>
    <xdr:ext cx="1479176" cy="1120027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4"/>
        <a:srcRect l="11484" t="5578" r="13566" b="6377"/>
        <a:stretch/>
      </xdr:blipFill>
      <xdr:spPr>
        <a:xfrm>
          <a:off x="959351" y="25736293"/>
          <a:ext cx="1479176" cy="1120027"/>
        </a:xfrm>
        <a:prstGeom prst="rect">
          <a:avLst/>
        </a:prstGeom>
      </xdr:spPr>
    </xdr:pic>
    <xdr:clientData/>
  </xdr:absoluteAnchor>
  <xdr:absoluteAnchor>
    <xdr:pos x="970879" y="30075396"/>
    <xdr:ext cx="1674149" cy="1200522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970879" y="30075396"/>
          <a:ext cx="1674149" cy="1200522"/>
        </a:xfrm>
        <a:prstGeom prst="rect">
          <a:avLst/>
        </a:prstGeom>
      </xdr:spPr>
    </xdr:pic>
    <xdr:clientData/>
  </xdr:absoluteAnchor>
  <xdr:absoluteAnchor>
    <xdr:pos x="954686" y="28590117"/>
    <xdr:ext cx="1606507" cy="1209601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954686" y="28590117"/>
          <a:ext cx="1606507" cy="1209601"/>
        </a:xfrm>
        <a:prstGeom prst="rect">
          <a:avLst/>
        </a:prstGeom>
      </xdr:spPr>
    </xdr:pic>
    <xdr:clientData/>
  </xdr:absoluteAnchor>
  <xdr:absoluteAnchor>
    <xdr:pos x="1002120" y="34615511"/>
    <xdr:ext cx="1523831" cy="1152599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002120" y="34615511"/>
          <a:ext cx="1523831" cy="1152599"/>
        </a:xfrm>
        <a:prstGeom prst="rect">
          <a:avLst/>
        </a:prstGeom>
      </xdr:spPr>
    </xdr:pic>
    <xdr:clientData/>
  </xdr:absoluteAnchor>
  <xdr:absoluteAnchor>
    <xdr:pos x="965787" y="33081312"/>
    <xdr:ext cx="1574563" cy="1180652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965787" y="33081312"/>
          <a:ext cx="1574563" cy="1180652"/>
        </a:xfrm>
        <a:prstGeom prst="rect">
          <a:avLst/>
        </a:prstGeom>
      </xdr:spPr>
    </xdr:pic>
    <xdr:clientData/>
  </xdr:absoluteAnchor>
  <xdr:absoluteAnchor>
    <xdr:pos x="1003085" y="36053999"/>
    <xdr:ext cx="1555775" cy="1171352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003085" y="36053999"/>
          <a:ext cx="1555775" cy="1171352"/>
        </a:xfrm>
        <a:prstGeom prst="rect">
          <a:avLst/>
        </a:prstGeom>
      </xdr:spPr>
    </xdr:pic>
    <xdr:clientData/>
  </xdr:absoluteAnchor>
  <xdr:absoluteAnchor>
    <xdr:pos x="758359" y="42050397"/>
    <xdr:ext cx="1978959" cy="1219307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20"/>
        <a:srcRect t="6849"/>
        <a:stretch/>
      </xdr:blipFill>
      <xdr:spPr>
        <a:xfrm>
          <a:off x="758359" y="42050397"/>
          <a:ext cx="1978959" cy="1219307"/>
        </a:xfrm>
        <a:prstGeom prst="rect">
          <a:avLst/>
        </a:prstGeom>
      </xdr:spPr>
    </xdr:pic>
    <xdr:clientData/>
  </xdr:absoluteAnchor>
  <xdr:absoluteAnchor>
    <xdr:pos x="930652" y="31573100"/>
    <xdr:ext cx="1625296" cy="1218903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930652" y="31573100"/>
          <a:ext cx="1625296" cy="1218903"/>
        </a:xfrm>
        <a:prstGeom prst="rect">
          <a:avLst/>
        </a:prstGeom>
      </xdr:spPr>
    </xdr:pic>
    <xdr:clientData/>
  </xdr:absoluteAnchor>
  <xdr:absoluteAnchor>
    <xdr:pos x="859934" y="37490106"/>
    <xdr:ext cx="1832428" cy="1215572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859934" y="37490106"/>
          <a:ext cx="1832428" cy="1215572"/>
        </a:xfrm>
        <a:prstGeom prst="rect">
          <a:avLst/>
        </a:prstGeom>
      </xdr:spPr>
    </xdr:pic>
    <xdr:clientData/>
  </xdr:absoluteAnchor>
  <xdr:absoluteAnchor>
    <xdr:pos x="897672" y="38906048"/>
    <xdr:ext cx="1687285" cy="1251858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897672" y="38906048"/>
          <a:ext cx="1687285" cy="1251858"/>
        </a:xfrm>
        <a:prstGeom prst="rect">
          <a:avLst/>
        </a:prstGeom>
      </xdr:spPr>
    </xdr:pic>
    <xdr:clientData/>
  </xdr:absoluteAnchor>
  <xdr:absoluteAnchor>
    <xdr:pos x="755273" y="40365997"/>
    <xdr:ext cx="1890140" cy="1272533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755273" y="40365997"/>
          <a:ext cx="1890140" cy="1272533"/>
        </a:xfrm>
        <a:prstGeom prst="rect">
          <a:avLst/>
        </a:prstGeom>
      </xdr:spPr>
    </xdr:pic>
    <xdr:clientData/>
  </xdr:absoluteAnchor>
  <xdr:twoCellAnchor editAs="oneCell">
    <xdr:from>
      <xdr:col>0</xdr:col>
      <xdr:colOff>663575</xdr:colOff>
      <xdr:row>95</xdr:row>
      <xdr:rowOff>28575</xdr:rowOff>
    </xdr:from>
    <xdr:to>
      <xdr:col>2</xdr:col>
      <xdr:colOff>2268</xdr:colOff>
      <xdr:row>99</xdr:row>
      <xdr:rowOff>137832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ACB868C-D1D1-49EC-B70D-81F9DE174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03" t="14640" r="1803" b="18018"/>
        <a:stretch/>
      </xdr:blipFill>
      <xdr:spPr>
        <a:xfrm>
          <a:off x="663575" y="26939875"/>
          <a:ext cx="2120900" cy="1112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6</xdr:row>
      <xdr:rowOff>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2E5BBC0-8F36-48D7-987A-116F901C5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44" b="14074"/>
        <a:stretch/>
      </xdr:blipFill>
      <xdr:spPr>
        <a:xfrm>
          <a:off x="672353" y="268941"/>
          <a:ext cx="2117912" cy="14231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201704</xdr:rowOff>
    </xdr:from>
    <xdr:to>
      <xdr:col>2</xdr:col>
      <xdr:colOff>0</xdr:colOff>
      <xdr:row>25</xdr:row>
      <xdr:rowOff>201704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9C1DEEE-71D3-4A68-94D2-F97ACC6A5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7" b="20634"/>
        <a:stretch/>
      </xdr:blipFill>
      <xdr:spPr>
        <a:xfrm>
          <a:off x="672353" y="5961528"/>
          <a:ext cx="2117912" cy="142314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57</xdr:row>
      <xdr:rowOff>11206</xdr:rowOff>
    </xdr:from>
    <xdr:to>
      <xdr:col>2</xdr:col>
      <xdr:colOff>0</xdr:colOff>
      <xdr:row>61</xdr:row>
      <xdr:rowOff>190500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17C122C-190D-45BA-84C5-107277CE9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"/>
        <a:stretch/>
      </xdr:blipFill>
      <xdr:spPr>
        <a:xfrm>
          <a:off x="683558" y="16158882"/>
          <a:ext cx="2106707" cy="1400736"/>
        </a:xfrm>
        <a:prstGeom prst="rect">
          <a:avLst/>
        </a:prstGeom>
      </xdr:spPr>
    </xdr:pic>
    <xdr:clientData/>
  </xdr:twoCellAnchor>
  <xdr:twoCellAnchor editAs="oneCell">
    <xdr:from>
      <xdr:col>1</xdr:col>
      <xdr:colOff>15408</xdr:colOff>
      <xdr:row>52</xdr:row>
      <xdr:rowOff>11205</xdr:rowOff>
    </xdr:from>
    <xdr:to>
      <xdr:col>2</xdr:col>
      <xdr:colOff>11206</xdr:colOff>
      <xdr:row>56</xdr:row>
      <xdr:rowOff>180974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07E6DF1-3074-4C50-ADDF-838CDED88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9" t="26368" r="-519" b="15423"/>
        <a:stretch/>
      </xdr:blipFill>
      <xdr:spPr>
        <a:xfrm>
          <a:off x="687761" y="14758146"/>
          <a:ext cx="2113710" cy="1389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aShzyBxn02M?si=NI3MMkJsXei6Ycs5" TargetMode="External"/><Relationship Id="rId13" Type="http://schemas.openxmlformats.org/officeDocument/2006/relationships/hyperlink" Target="https://youtu.be/pEXisFIqamg?si=_AW1IQo-Tz1pRFSr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youtu.be/cY2WBLEfPhw?si=RISyS3h0SOrYnbSE" TargetMode="External"/><Relationship Id="rId7" Type="http://schemas.openxmlformats.org/officeDocument/2006/relationships/hyperlink" Target="https://youtu.be/aShzyBxn02M?si=NI3MMkJsXei6Ycs5" TargetMode="External"/><Relationship Id="rId12" Type="http://schemas.openxmlformats.org/officeDocument/2006/relationships/hyperlink" Target="https://youtu.be/m3DL48kpY4E?si=CTzCr8Ucz0OAd0lr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youtu.be/cY2WBLEfPhw?si=HZwN3sG53vSKME3m" TargetMode="External"/><Relationship Id="rId16" Type="http://schemas.openxmlformats.org/officeDocument/2006/relationships/hyperlink" Target="https://youtu.be/pEXisFIqamg?si=_AW1IQo-Tz1pRFSr" TargetMode="External"/><Relationship Id="rId1" Type="http://schemas.openxmlformats.org/officeDocument/2006/relationships/hyperlink" Target="https://youtu.be/C2rHoIPHK-8?si=FKVGzzTp4b-fzOIu" TargetMode="External"/><Relationship Id="rId6" Type="http://schemas.openxmlformats.org/officeDocument/2006/relationships/hyperlink" Target="https://youtu.be/ZS83IFqACNU?si=Dt7YVxOmTxOpugYE" TargetMode="External"/><Relationship Id="rId11" Type="http://schemas.openxmlformats.org/officeDocument/2006/relationships/hyperlink" Target="https://youtu.be/hS7tSmpQpaM?si=wJfgqf4R74jCwDud" TargetMode="External"/><Relationship Id="rId5" Type="http://schemas.openxmlformats.org/officeDocument/2006/relationships/hyperlink" Target="https://youtu.be/ZS83IFqACNU?si=Dt7YVxOmTxOpugYE" TargetMode="External"/><Relationship Id="rId15" Type="http://schemas.openxmlformats.org/officeDocument/2006/relationships/hyperlink" Target="https://dzen.ru/video/watch/65e8920fe323952fcd0c2cea?share_to=link" TargetMode="External"/><Relationship Id="rId10" Type="http://schemas.openxmlformats.org/officeDocument/2006/relationships/hyperlink" Target="https://youtu.be/hS7tSmpQpaM?si=wJfgqf4R74jCwDud" TargetMode="External"/><Relationship Id="rId4" Type="http://schemas.openxmlformats.org/officeDocument/2006/relationships/hyperlink" Target="https://youtu.be/C2rHoIPHK-8?si=FKVGzzTp4b-fzOIu" TargetMode="External"/><Relationship Id="rId9" Type="http://schemas.openxmlformats.org/officeDocument/2006/relationships/hyperlink" Target="https://youtu.be/n53YbAgN0vE?si=qv5eaLE4UtPSsTYr" TargetMode="External"/><Relationship Id="rId14" Type="http://schemas.openxmlformats.org/officeDocument/2006/relationships/hyperlink" Target="https://youtu.be/pEXisFIqamg?si=_AW1IQo-Tz1pRFS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535"/>
  <sheetViews>
    <sheetView tabSelected="1" topLeftCell="A28" zoomScale="75" zoomScaleNormal="75" workbookViewId="0">
      <selection activeCell="J34" sqref="J34"/>
    </sheetView>
  </sheetViews>
  <sheetFormatPr defaultColWidth="13.88671875" defaultRowHeight="13.8" x14ac:dyDescent="0.25"/>
  <cols>
    <col min="1" max="1" width="10" style="1" bestFit="1" customWidth="1"/>
    <col min="2" max="2" width="31.6640625" style="2" customWidth="1"/>
    <col min="3" max="3" width="45" style="54" customWidth="1"/>
    <col min="4" max="4" width="46.109375" style="22" bestFit="1" customWidth="1"/>
    <col min="5" max="5" width="9.33203125" style="2" bestFit="1" customWidth="1"/>
    <col min="6" max="6" width="16.33203125" style="28" customWidth="1"/>
    <col min="7" max="7" width="30.33203125" style="2" customWidth="1"/>
    <col min="8" max="8" width="9.88671875" style="2" customWidth="1"/>
    <col min="9" max="9" width="10" style="2" customWidth="1"/>
    <col min="10" max="10" width="8.33203125" style="2" customWidth="1"/>
    <col min="11" max="19" width="8.33203125" style="2" bestFit="1" customWidth="1"/>
    <col min="20" max="20" width="13.88671875" style="2" customWidth="1"/>
    <col min="21" max="16384" width="13.88671875" style="2"/>
  </cols>
  <sheetData>
    <row r="1" spans="1:36" s="3" customFormat="1" ht="21.6" thickBot="1" x14ac:dyDescent="0.45">
      <c r="A1" s="58">
        <v>1</v>
      </c>
      <c r="B1" s="108" t="s">
        <v>0</v>
      </c>
      <c r="C1" s="109"/>
      <c r="D1" s="109"/>
      <c r="E1" s="110"/>
      <c r="F1" s="27" t="s">
        <v>1</v>
      </c>
      <c r="G1" s="55" t="s">
        <v>118</v>
      </c>
    </row>
    <row r="2" spans="1:36" s="4" customFormat="1" ht="18.600000000000001" thickBot="1" x14ac:dyDescent="0.3">
      <c r="A2" s="78" t="s">
        <v>2</v>
      </c>
      <c r="B2" s="77"/>
      <c r="C2" s="5" t="s">
        <v>3</v>
      </c>
      <c r="D2" s="20" t="s">
        <v>4</v>
      </c>
      <c r="E2" s="24">
        <v>6900</v>
      </c>
      <c r="F2" s="32" t="s">
        <v>116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5" customHeight="1" thickBot="1" x14ac:dyDescent="0.3">
      <c r="A3" s="79"/>
      <c r="B3" s="75"/>
      <c r="C3" s="69" t="s">
        <v>121</v>
      </c>
      <c r="D3" s="21" t="s">
        <v>5</v>
      </c>
      <c r="E3" s="48">
        <f>E2*0.8</f>
        <v>5520</v>
      </c>
      <c r="F3" s="29"/>
    </row>
    <row r="4" spans="1:36" ht="18.600000000000001" thickBot="1" x14ac:dyDescent="0.3">
      <c r="A4" s="79"/>
      <c r="B4" s="75"/>
      <c r="C4" s="70"/>
      <c r="D4" s="38" t="s">
        <v>101</v>
      </c>
      <c r="E4" s="50">
        <f>E2*0.6</f>
        <v>4140</v>
      </c>
      <c r="F4" s="35"/>
      <c r="G4" s="47">
        <f>E4*F4</f>
        <v>0</v>
      </c>
    </row>
    <row r="5" spans="1:36" ht="36" x14ac:dyDescent="0.25">
      <c r="A5" s="79"/>
      <c r="B5" s="75"/>
      <c r="C5" s="70"/>
      <c r="D5" s="21" t="s">
        <v>97</v>
      </c>
      <c r="E5" s="49"/>
      <c r="F5" s="29"/>
    </row>
    <row r="6" spans="1:36" ht="15.75" customHeight="1" thickBot="1" x14ac:dyDescent="0.3">
      <c r="A6" s="80"/>
      <c r="B6" s="76"/>
      <c r="C6" s="71"/>
      <c r="D6" s="89" t="s">
        <v>108</v>
      </c>
      <c r="E6" s="90"/>
      <c r="F6" s="31"/>
    </row>
    <row r="7" spans="1:36" ht="18.600000000000001" thickBot="1" x14ac:dyDescent="0.3">
      <c r="A7" s="78" t="s">
        <v>6</v>
      </c>
      <c r="B7" s="77"/>
      <c r="C7" s="5" t="s">
        <v>7</v>
      </c>
      <c r="D7" s="20" t="s">
        <v>4</v>
      </c>
      <c r="E7" s="25">
        <v>7500</v>
      </c>
      <c r="F7" s="32" t="s">
        <v>116</v>
      </c>
    </row>
    <row r="8" spans="1:36" ht="19.5" customHeight="1" thickBot="1" x14ac:dyDescent="0.3">
      <c r="A8" s="79"/>
      <c r="B8" s="75"/>
      <c r="C8" s="69" t="s">
        <v>121</v>
      </c>
      <c r="D8" s="21" t="s">
        <v>5</v>
      </c>
      <c r="E8" s="9">
        <f>E7*0.8</f>
        <v>6000</v>
      </c>
      <c r="F8" s="30"/>
    </row>
    <row r="9" spans="1:36" ht="18.600000000000001" thickBot="1" x14ac:dyDescent="0.3">
      <c r="A9" s="79"/>
      <c r="B9" s="75"/>
      <c r="C9" s="70"/>
      <c r="D9" s="21" t="s">
        <v>101</v>
      </c>
      <c r="E9" s="10">
        <f>E7*0.6</f>
        <v>4500</v>
      </c>
      <c r="F9" s="35"/>
      <c r="G9" s="47">
        <f>E9*F9</f>
        <v>0</v>
      </c>
    </row>
    <row r="10" spans="1:36" ht="38.25" customHeight="1" x14ac:dyDescent="0.25">
      <c r="A10" s="79"/>
      <c r="B10" s="75"/>
      <c r="C10" s="70"/>
      <c r="D10" s="21" t="s">
        <v>97</v>
      </c>
      <c r="E10" s="9"/>
      <c r="F10" s="30"/>
    </row>
    <row r="11" spans="1:36" ht="15.75" customHeight="1" thickBot="1" x14ac:dyDescent="0.3">
      <c r="A11" s="80"/>
      <c r="B11" s="76"/>
      <c r="C11" s="71"/>
      <c r="D11" s="84" t="s">
        <v>113</v>
      </c>
      <c r="E11" s="85"/>
      <c r="F11" s="31"/>
    </row>
    <row r="12" spans="1:36" s="4" customFormat="1" ht="18.600000000000001" thickBot="1" x14ac:dyDescent="0.3">
      <c r="A12" s="78" t="s">
        <v>8</v>
      </c>
      <c r="B12" s="77"/>
      <c r="C12" s="5" t="s">
        <v>9</v>
      </c>
      <c r="D12" s="20" t="s">
        <v>4</v>
      </c>
      <c r="E12" s="25">
        <v>7500</v>
      </c>
      <c r="F12" s="32" t="s">
        <v>116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8.600000000000001" thickBot="1" x14ac:dyDescent="0.3">
      <c r="A13" s="79"/>
      <c r="B13" s="75"/>
      <c r="C13" s="69" t="s">
        <v>121</v>
      </c>
      <c r="D13" s="21" t="s">
        <v>5</v>
      </c>
      <c r="E13" s="9">
        <f>E12*0.8</f>
        <v>6000</v>
      </c>
      <c r="F13" s="30"/>
    </row>
    <row r="14" spans="1:36" ht="18.600000000000001" thickBot="1" x14ac:dyDescent="0.3">
      <c r="A14" s="79"/>
      <c r="B14" s="75"/>
      <c r="C14" s="70"/>
      <c r="D14" s="21" t="s">
        <v>101</v>
      </c>
      <c r="E14" s="10">
        <f>E12*0.6</f>
        <v>4500</v>
      </c>
      <c r="F14" s="35"/>
      <c r="G14" s="47">
        <f>E14*F14</f>
        <v>0</v>
      </c>
    </row>
    <row r="15" spans="1:36" ht="36" x14ac:dyDescent="0.25">
      <c r="A15" s="79"/>
      <c r="B15" s="75"/>
      <c r="C15" s="70"/>
      <c r="D15" s="21" t="s">
        <v>97</v>
      </c>
      <c r="E15" s="9"/>
      <c r="F15" s="30"/>
    </row>
    <row r="16" spans="1:36" ht="15" thickBot="1" x14ac:dyDescent="0.3">
      <c r="A16" s="80"/>
      <c r="B16" s="76"/>
      <c r="C16" s="71"/>
      <c r="D16" s="84" t="s">
        <v>112</v>
      </c>
      <c r="E16" s="85"/>
      <c r="F16" s="31"/>
    </row>
    <row r="17" spans="1:36" ht="18.600000000000001" thickBot="1" x14ac:dyDescent="0.3">
      <c r="A17" s="78" t="s">
        <v>10</v>
      </c>
      <c r="B17" s="77"/>
      <c r="C17" s="5" t="s">
        <v>11</v>
      </c>
      <c r="D17" s="20" t="s">
        <v>4</v>
      </c>
      <c r="E17" s="25">
        <v>4900</v>
      </c>
      <c r="F17" s="32" t="s">
        <v>116</v>
      </c>
    </row>
    <row r="18" spans="1:36" ht="19.5" customHeight="1" thickBot="1" x14ac:dyDescent="0.3">
      <c r="A18" s="79"/>
      <c r="B18" s="75"/>
      <c r="C18" s="69" t="s">
        <v>120</v>
      </c>
      <c r="D18" s="21" t="s">
        <v>5</v>
      </c>
      <c r="E18" s="9">
        <f>E17*0.9</f>
        <v>4410</v>
      </c>
      <c r="F18" s="30"/>
    </row>
    <row r="19" spans="1:36" ht="18.600000000000001" thickBot="1" x14ac:dyDescent="0.3">
      <c r="A19" s="79"/>
      <c r="B19" s="75"/>
      <c r="C19" s="70"/>
      <c r="D19" s="21" t="s">
        <v>102</v>
      </c>
      <c r="E19" s="10">
        <f>E17*0.7</f>
        <v>3430</v>
      </c>
      <c r="F19" s="35"/>
      <c r="G19" s="47">
        <f>E19*F19</f>
        <v>0</v>
      </c>
    </row>
    <row r="20" spans="1:36" ht="36" x14ac:dyDescent="0.25">
      <c r="A20" s="79"/>
      <c r="B20" s="75"/>
      <c r="C20" s="70"/>
      <c r="D20" s="21" t="s">
        <v>97</v>
      </c>
      <c r="E20" s="9"/>
      <c r="F20" s="30"/>
    </row>
    <row r="21" spans="1:36" ht="15.75" customHeight="1" thickBot="1" x14ac:dyDescent="0.3">
      <c r="A21" s="80"/>
      <c r="B21" s="76"/>
      <c r="C21" s="71"/>
      <c r="D21" s="84" t="s">
        <v>111</v>
      </c>
      <c r="E21" s="85"/>
      <c r="F21" s="31"/>
    </row>
    <row r="22" spans="1:36" s="4" customFormat="1" ht="18.600000000000001" thickBot="1" x14ac:dyDescent="0.3">
      <c r="A22" s="78" t="s">
        <v>14</v>
      </c>
      <c r="B22" s="77"/>
      <c r="C22" s="5" t="s">
        <v>15</v>
      </c>
      <c r="D22" s="20" t="s">
        <v>4</v>
      </c>
      <c r="E22" s="25">
        <v>7900</v>
      </c>
      <c r="F22" s="32" t="s">
        <v>116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8.600000000000001" thickBot="1" x14ac:dyDescent="0.3">
      <c r="A23" s="79"/>
      <c r="B23" s="75"/>
      <c r="C23" s="69" t="s">
        <v>123</v>
      </c>
      <c r="D23" s="21" t="s">
        <v>5</v>
      </c>
      <c r="E23" s="9">
        <f>E22*0.8</f>
        <v>6320</v>
      </c>
      <c r="F23" s="30"/>
    </row>
    <row r="24" spans="1:36" ht="18.600000000000001" thickBot="1" x14ac:dyDescent="0.3">
      <c r="A24" s="79"/>
      <c r="B24" s="75"/>
      <c r="C24" s="70"/>
      <c r="D24" s="21" t="s">
        <v>101</v>
      </c>
      <c r="E24" s="10">
        <f>E22*0.6</f>
        <v>4740</v>
      </c>
      <c r="F24" s="35"/>
      <c r="G24" s="47">
        <f>E24*F24</f>
        <v>0</v>
      </c>
    </row>
    <row r="25" spans="1:36" ht="36" x14ac:dyDescent="0.25">
      <c r="A25" s="79"/>
      <c r="B25" s="75"/>
      <c r="C25" s="70"/>
      <c r="D25" s="21" t="s">
        <v>97</v>
      </c>
      <c r="E25" s="9"/>
      <c r="F25" s="30"/>
    </row>
    <row r="26" spans="1:36" ht="15" thickBot="1" x14ac:dyDescent="0.3">
      <c r="A26" s="80"/>
      <c r="B26" s="76"/>
      <c r="C26" s="71"/>
      <c r="D26" s="84" t="s">
        <v>106</v>
      </c>
      <c r="E26" s="85"/>
      <c r="F26" s="31"/>
    </row>
    <row r="27" spans="1:36" s="4" customFormat="1" ht="18.600000000000001" thickBot="1" x14ac:dyDescent="0.3">
      <c r="A27" s="78" t="s">
        <v>17</v>
      </c>
      <c r="B27" s="77"/>
      <c r="C27" s="5" t="s">
        <v>18</v>
      </c>
      <c r="D27" s="20" t="s">
        <v>4</v>
      </c>
      <c r="E27" s="25">
        <v>7900</v>
      </c>
      <c r="F27" s="32" t="s">
        <v>116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9.5" customHeight="1" thickBot="1" x14ac:dyDescent="0.3">
      <c r="A28" s="79"/>
      <c r="B28" s="75"/>
      <c r="C28" s="69" t="s">
        <v>122</v>
      </c>
      <c r="D28" s="21" t="s">
        <v>5</v>
      </c>
      <c r="E28" s="9">
        <f>E27*0.8</f>
        <v>6320</v>
      </c>
      <c r="F28" s="30"/>
    </row>
    <row r="29" spans="1:36" ht="18.600000000000001" thickBot="1" x14ac:dyDescent="0.3">
      <c r="A29" s="79"/>
      <c r="B29" s="75"/>
      <c r="C29" s="70"/>
      <c r="D29" s="21" t="s">
        <v>101</v>
      </c>
      <c r="E29" s="10">
        <f>E27*0.6</f>
        <v>4740</v>
      </c>
      <c r="F29" s="35"/>
      <c r="G29" s="47">
        <f>E29*F29</f>
        <v>0</v>
      </c>
    </row>
    <row r="30" spans="1:36" ht="36" x14ac:dyDescent="0.25">
      <c r="A30" s="79"/>
      <c r="B30" s="75"/>
      <c r="C30" s="70"/>
      <c r="D30" s="21" t="s">
        <v>97</v>
      </c>
      <c r="E30" s="9"/>
      <c r="F30" s="30"/>
    </row>
    <row r="31" spans="1:36" ht="15.75" customHeight="1" thickBot="1" x14ac:dyDescent="0.3">
      <c r="A31" s="80"/>
      <c r="B31" s="76"/>
      <c r="C31" s="71"/>
      <c r="D31" s="84" t="s">
        <v>105</v>
      </c>
      <c r="E31" s="85"/>
      <c r="F31" s="31"/>
    </row>
    <row r="32" spans="1:36" ht="18.600000000000001" thickBot="1" x14ac:dyDescent="0.3">
      <c r="A32" s="78" t="s">
        <v>19</v>
      </c>
      <c r="B32" s="77"/>
      <c r="C32" s="5" t="s">
        <v>20</v>
      </c>
      <c r="D32" s="20" t="s">
        <v>4</v>
      </c>
      <c r="E32" s="25">
        <v>8800</v>
      </c>
      <c r="F32" s="32" t="s">
        <v>116</v>
      </c>
    </row>
    <row r="33" spans="1:36" ht="19.5" customHeight="1" thickBot="1" x14ac:dyDescent="0.3">
      <c r="A33" s="79"/>
      <c r="B33" s="75"/>
      <c r="C33" s="69" t="s">
        <v>122</v>
      </c>
      <c r="D33" s="21" t="s">
        <v>5</v>
      </c>
      <c r="E33" s="9">
        <f>E32*0.8</f>
        <v>7040</v>
      </c>
      <c r="F33" s="30"/>
    </row>
    <row r="34" spans="1:36" ht="18.600000000000001" thickBot="1" x14ac:dyDescent="0.3">
      <c r="A34" s="79"/>
      <c r="B34" s="75"/>
      <c r="C34" s="70"/>
      <c r="D34" s="21" t="s">
        <v>101</v>
      </c>
      <c r="E34" s="10">
        <f>E32*0.6</f>
        <v>5280</v>
      </c>
      <c r="F34" s="35"/>
      <c r="G34" s="47">
        <f>E34*F34</f>
        <v>0</v>
      </c>
    </row>
    <row r="35" spans="1:36" ht="36" x14ac:dyDescent="0.25">
      <c r="A35" s="79"/>
      <c r="B35" s="75"/>
      <c r="C35" s="70"/>
      <c r="D35" s="21" t="s">
        <v>97</v>
      </c>
      <c r="E35" s="9"/>
      <c r="F35" s="30"/>
    </row>
    <row r="36" spans="1:36" ht="15.75" customHeight="1" thickBot="1" x14ac:dyDescent="0.3">
      <c r="A36" s="80"/>
      <c r="B36" s="76"/>
      <c r="C36" s="71"/>
      <c r="D36" s="84" t="s">
        <v>109</v>
      </c>
      <c r="E36" s="85"/>
      <c r="F36" s="31"/>
    </row>
    <row r="37" spans="1:36" ht="21.6" thickBot="1" x14ac:dyDescent="0.45">
      <c r="A37" s="59">
        <v>2</v>
      </c>
      <c r="B37" s="91" t="s">
        <v>21</v>
      </c>
      <c r="C37" s="92"/>
      <c r="D37" s="92"/>
      <c r="E37" s="93"/>
    </row>
    <row r="38" spans="1:36" s="4" customFormat="1" ht="18.600000000000001" thickBot="1" x14ac:dyDescent="0.3">
      <c r="A38" s="78" t="s">
        <v>22</v>
      </c>
      <c r="B38" s="77"/>
      <c r="C38" s="5" t="s">
        <v>23</v>
      </c>
      <c r="D38" s="20" t="s">
        <v>4</v>
      </c>
      <c r="E38" s="24">
        <f>E2+1500</f>
        <v>8400</v>
      </c>
      <c r="F38" s="32" t="s">
        <v>116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9.5" customHeight="1" thickBot="1" x14ac:dyDescent="0.3">
      <c r="A39" s="79"/>
      <c r="B39" s="75"/>
      <c r="C39" s="69" t="s">
        <v>121</v>
      </c>
      <c r="D39" s="21" t="s">
        <v>24</v>
      </c>
      <c r="E39" s="6">
        <f>E3+1500</f>
        <v>7020</v>
      </c>
      <c r="F39" s="30"/>
    </row>
    <row r="40" spans="1:36" ht="18.600000000000001" thickBot="1" x14ac:dyDescent="0.3">
      <c r="A40" s="79"/>
      <c r="B40" s="75"/>
      <c r="C40" s="70"/>
      <c r="D40" s="21" t="s">
        <v>98</v>
      </c>
      <c r="E40" s="7">
        <f>E4+1500</f>
        <v>5640</v>
      </c>
      <c r="F40" s="35"/>
      <c r="G40" s="47">
        <f>E40*F40</f>
        <v>0</v>
      </c>
    </row>
    <row r="41" spans="1:36" ht="36" x14ac:dyDescent="0.25">
      <c r="A41" s="79"/>
      <c r="B41" s="75"/>
      <c r="C41" s="70"/>
      <c r="D41" s="21" t="s">
        <v>97</v>
      </c>
      <c r="E41" s="6"/>
      <c r="F41" s="30"/>
    </row>
    <row r="42" spans="1:36" ht="15.75" customHeight="1" thickBot="1" x14ac:dyDescent="0.3">
      <c r="A42" s="80"/>
      <c r="B42" s="76"/>
      <c r="C42" s="71"/>
      <c r="D42" s="89" t="s">
        <v>108</v>
      </c>
      <c r="E42" s="90"/>
      <c r="F42" s="31"/>
    </row>
    <row r="43" spans="1:36" ht="18.600000000000001" thickBot="1" x14ac:dyDescent="0.3">
      <c r="A43" s="78" t="s">
        <v>25</v>
      </c>
      <c r="B43" s="77"/>
      <c r="C43" s="5" t="s">
        <v>26</v>
      </c>
      <c r="D43" s="20" t="s">
        <v>4</v>
      </c>
      <c r="E43" s="25">
        <f>E22+1500</f>
        <v>9400</v>
      </c>
      <c r="F43" s="32" t="s">
        <v>116</v>
      </c>
    </row>
    <row r="44" spans="1:36" ht="19.5" customHeight="1" thickBot="1" x14ac:dyDescent="0.3">
      <c r="A44" s="79"/>
      <c r="B44" s="75"/>
      <c r="C44" s="69" t="s">
        <v>123</v>
      </c>
      <c r="D44" s="21" t="s">
        <v>27</v>
      </c>
      <c r="E44" s="9">
        <f>E8+1500</f>
        <v>7500</v>
      </c>
      <c r="F44" s="30"/>
    </row>
    <row r="45" spans="1:36" ht="18.600000000000001" thickBot="1" x14ac:dyDescent="0.3">
      <c r="A45" s="79"/>
      <c r="B45" s="75"/>
      <c r="C45" s="70"/>
      <c r="D45" s="21" t="s">
        <v>98</v>
      </c>
      <c r="E45" s="10">
        <f>E9+1500</f>
        <v>6000</v>
      </c>
      <c r="F45" s="35"/>
      <c r="G45" s="47">
        <f>E45*F45</f>
        <v>0</v>
      </c>
    </row>
    <row r="46" spans="1:36" ht="36" x14ac:dyDescent="0.25">
      <c r="A46" s="79"/>
      <c r="B46" s="75"/>
      <c r="C46" s="70"/>
      <c r="D46" s="21" t="s">
        <v>97</v>
      </c>
      <c r="E46" s="9"/>
      <c r="F46" s="30"/>
    </row>
    <row r="47" spans="1:36" ht="15.75" customHeight="1" thickBot="1" x14ac:dyDescent="0.3">
      <c r="A47" s="80"/>
      <c r="B47" s="76"/>
      <c r="C47" s="71"/>
      <c r="D47" s="84" t="s">
        <v>107</v>
      </c>
      <c r="E47" s="85"/>
      <c r="F47" s="31"/>
    </row>
    <row r="48" spans="1:36" ht="18.600000000000001" thickBot="1" x14ac:dyDescent="0.3">
      <c r="A48" s="63" t="s">
        <v>28</v>
      </c>
      <c r="B48" s="66"/>
      <c r="C48" s="5" t="s">
        <v>29</v>
      </c>
      <c r="D48" s="20" t="s">
        <v>4</v>
      </c>
      <c r="E48" s="25">
        <f>E2+1500</f>
        <v>8400</v>
      </c>
      <c r="F48" s="32" t="s">
        <v>116</v>
      </c>
    </row>
    <row r="49" spans="1:36" ht="18.75" customHeight="1" thickBot="1" x14ac:dyDescent="0.3">
      <c r="A49" s="64"/>
      <c r="B49" s="67"/>
      <c r="C49" s="69" t="s">
        <v>121</v>
      </c>
      <c r="D49" s="21" t="s">
        <v>24</v>
      </c>
      <c r="E49" s="9">
        <f>E3+1500</f>
        <v>7020</v>
      </c>
      <c r="F49" s="30"/>
    </row>
    <row r="50" spans="1:36" ht="18.600000000000001" thickBot="1" x14ac:dyDescent="0.3">
      <c r="A50" s="64"/>
      <c r="B50" s="67"/>
      <c r="C50" s="70"/>
      <c r="D50" s="21" t="s">
        <v>98</v>
      </c>
      <c r="E50" s="10">
        <f>E4+1500</f>
        <v>5640</v>
      </c>
      <c r="F50" s="35"/>
      <c r="G50" s="47">
        <f>E50*F50</f>
        <v>0</v>
      </c>
    </row>
    <row r="51" spans="1:36" ht="36" x14ac:dyDescent="0.25">
      <c r="A51" s="64"/>
      <c r="B51" s="67"/>
      <c r="C51" s="70"/>
      <c r="D51" s="21" t="s">
        <v>97</v>
      </c>
      <c r="E51" s="9"/>
      <c r="F51" s="30"/>
    </row>
    <row r="52" spans="1:36" ht="15" customHeight="1" thickBot="1" x14ac:dyDescent="0.3">
      <c r="A52" s="65"/>
      <c r="B52" s="68"/>
      <c r="C52" s="71"/>
      <c r="D52" s="72" t="s">
        <v>113</v>
      </c>
      <c r="E52" s="73"/>
      <c r="F52" s="31"/>
    </row>
    <row r="53" spans="1:36" ht="18.600000000000001" thickBot="1" x14ac:dyDescent="0.3">
      <c r="A53" s="63" t="s">
        <v>28</v>
      </c>
      <c r="B53" s="66"/>
      <c r="C53" s="5" t="s">
        <v>115</v>
      </c>
      <c r="D53" s="20" t="s">
        <v>4</v>
      </c>
      <c r="E53" s="25">
        <f>E7+1500</f>
        <v>9000</v>
      </c>
      <c r="F53" s="32" t="s">
        <v>116</v>
      </c>
    </row>
    <row r="54" spans="1:36" ht="18.75" customHeight="1" thickBot="1" x14ac:dyDescent="0.3">
      <c r="A54" s="64"/>
      <c r="B54" s="67"/>
      <c r="C54" s="69" t="s">
        <v>121</v>
      </c>
      <c r="D54" s="21" t="s">
        <v>24</v>
      </c>
      <c r="E54" s="9">
        <f>E8+1500</f>
        <v>7500</v>
      </c>
      <c r="F54" s="30"/>
    </row>
    <row r="55" spans="1:36" ht="18.600000000000001" thickBot="1" x14ac:dyDescent="0.3">
      <c r="A55" s="64"/>
      <c r="B55" s="67"/>
      <c r="C55" s="70"/>
      <c r="D55" s="21" t="s">
        <v>98</v>
      </c>
      <c r="E55" s="10">
        <f>E9+1500</f>
        <v>6000</v>
      </c>
      <c r="F55" s="35"/>
      <c r="G55" s="47">
        <f>E55*F55</f>
        <v>0</v>
      </c>
    </row>
    <row r="56" spans="1:36" ht="36" x14ac:dyDescent="0.25">
      <c r="A56" s="64"/>
      <c r="B56" s="67"/>
      <c r="C56" s="70"/>
      <c r="D56" s="21" t="s">
        <v>97</v>
      </c>
      <c r="E56" s="9"/>
      <c r="F56" s="30"/>
    </row>
    <row r="57" spans="1:36" ht="15" customHeight="1" thickBot="1" x14ac:dyDescent="0.3">
      <c r="A57" s="65"/>
      <c r="B57" s="68"/>
      <c r="C57" s="71"/>
      <c r="D57" s="72" t="s">
        <v>113</v>
      </c>
      <c r="E57" s="73"/>
      <c r="F57" s="31"/>
    </row>
    <row r="58" spans="1:36" ht="18.600000000000001" thickBot="1" x14ac:dyDescent="0.3">
      <c r="A58" s="78" t="s">
        <v>30</v>
      </c>
      <c r="B58" s="77"/>
      <c r="C58" s="5" t="s">
        <v>31</v>
      </c>
      <c r="D58" s="20" t="s">
        <v>4</v>
      </c>
      <c r="E58" s="25">
        <f>E17+1500</f>
        <v>6400</v>
      </c>
      <c r="F58" s="32" t="s">
        <v>116</v>
      </c>
    </row>
    <row r="59" spans="1:36" ht="19.5" customHeight="1" thickBot="1" x14ac:dyDescent="0.3">
      <c r="A59" s="79"/>
      <c r="B59" s="75"/>
      <c r="C59" s="69" t="s">
        <v>120</v>
      </c>
      <c r="D59" s="21" t="s">
        <v>24</v>
      </c>
      <c r="E59" s="9">
        <f>E18+1500</f>
        <v>5910</v>
      </c>
      <c r="F59" s="30"/>
    </row>
    <row r="60" spans="1:36" ht="18.600000000000001" thickBot="1" x14ac:dyDescent="0.3">
      <c r="A60" s="79"/>
      <c r="B60" s="75"/>
      <c r="C60" s="70"/>
      <c r="D60" s="21" t="s">
        <v>98</v>
      </c>
      <c r="E60" s="10">
        <f>E19+1500</f>
        <v>4930</v>
      </c>
      <c r="F60" s="35"/>
      <c r="G60" s="47">
        <f>E60*F60</f>
        <v>0</v>
      </c>
    </row>
    <row r="61" spans="1:36" ht="36" x14ac:dyDescent="0.25">
      <c r="A61" s="79"/>
      <c r="B61" s="75"/>
      <c r="C61" s="70"/>
      <c r="D61" s="21" t="s">
        <v>97</v>
      </c>
      <c r="E61" s="9"/>
      <c r="F61" s="30"/>
    </row>
    <row r="62" spans="1:36" ht="15.75" customHeight="1" thickBot="1" x14ac:dyDescent="0.3">
      <c r="A62" s="80"/>
      <c r="B62" s="76"/>
      <c r="C62" s="71"/>
      <c r="D62" s="84" t="s">
        <v>111</v>
      </c>
      <c r="E62" s="85"/>
      <c r="F62" s="31"/>
    </row>
    <row r="63" spans="1:36" s="4" customFormat="1" ht="18.600000000000001" thickBot="1" x14ac:dyDescent="0.3">
      <c r="A63" s="78" t="s">
        <v>32</v>
      </c>
      <c r="B63" s="77"/>
      <c r="C63" s="5" t="s">
        <v>33</v>
      </c>
      <c r="D63" s="20" t="s">
        <v>4</v>
      </c>
      <c r="E63" s="25">
        <f>E27+1500</f>
        <v>9400</v>
      </c>
      <c r="F63" s="32" t="s">
        <v>116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9.5" customHeight="1" thickBot="1" x14ac:dyDescent="0.3">
      <c r="A64" s="79"/>
      <c r="B64" s="75"/>
      <c r="C64" s="69" t="s">
        <v>122</v>
      </c>
      <c r="D64" s="21" t="s">
        <v>24</v>
      </c>
      <c r="E64" s="9">
        <f>E23+1500</f>
        <v>7820</v>
      </c>
      <c r="F64" s="30"/>
    </row>
    <row r="65" spans="1:36" ht="18.600000000000001" thickBot="1" x14ac:dyDescent="0.3">
      <c r="A65" s="79"/>
      <c r="B65" s="75"/>
      <c r="C65" s="70"/>
      <c r="D65" s="21" t="s">
        <v>98</v>
      </c>
      <c r="E65" s="10">
        <f>E29+1500</f>
        <v>6240</v>
      </c>
      <c r="F65" s="35"/>
      <c r="G65" s="47">
        <f>E65*F65</f>
        <v>0</v>
      </c>
    </row>
    <row r="66" spans="1:36" ht="36" x14ac:dyDescent="0.25">
      <c r="A66" s="79"/>
      <c r="B66" s="75"/>
      <c r="C66" s="70"/>
      <c r="D66" s="21" t="s">
        <v>97</v>
      </c>
      <c r="E66" s="9"/>
      <c r="F66" s="30"/>
    </row>
    <row r="67" spans="1:36" ht="15.75" customHeight="1" thickBot="1" x14ac:dyDescent="0.3">
      <c r="A67" s="80"/>
      <c r="B67" s="76"/>
      <c r="C67" s="71"/>
      <c r="D67" s="84" t="s">
        <v>105</v>
      </c>
      <c r="E67" s="85"/>
      <c r="F67" s="31"/>
    </row>
    <row r="68" spans="1:36" ht="18.600000000000001" thickBot="1" x14ac:dyDescent="0.3">
      <c r="A68" s="78" t="s">
        <v>34</v>
      </c>
      <c r="B68" s="77"/>
      <c r="C68" s="5" t="s">
        <v>35</v>
      </c>
      <c r="D68" s="20" t="s">
        <v>4</v>
      </c>
      <c r="E68" s="25">
        <f>E32+1500</f>
        <v>10300</v>
      </c>
      <c r="F68" s="32" t="s">
        <v>116</v>
      </c>
    </row>
    <row r="69" spans="1:36" ht="19.5" customHeight="1" thickBot="1" x14ac:dyDescent="0.3">
      <c r="A69" s="79"/>
      <c r="B69" s="75"/>
      <c r="C69" s="69" t="s">
        <v>122</v>
      </c>
      <c r="D69" s="21" t="s">
        <v>24</v>
      </c>
      <c r="E69" s="9">
        <f>E33+1500</f>
        <v>8540</v>
      </c>
      <c r="F69" s="30"/>
    </row>
    <row r="70" spans="1:36" ht="18.600000000000001" thickBot="1" x14ac:dyDescent="0.3">
      <c r="A70" s="79"/>
      <c r="B70" s="75"/>
      <c r="C70" s="70"/>
      <c r="D70" s="21" t="s">
        <v>98</v>
      </c>
      <c r="E70" s="10">
        <f>E34+1500</f>
        <v>6780</v>
      </c>
      <c r="F70" s="35"/>
      <c r="G70" s="47">
        <f>E70*F70</f>
        <v>0</v>
      </c>
    </row>
    <row r="71" spans="1:36" ht="36" x14ac:dyDescent="0.25">
      <c r="A71" s="79"/>
      <c r="B71" s="75"/>
      <c r="C71" s="70"/>
      <c r="D71" s="21" t="s">
        <v>97</v>
      </c>
      <c r="E71" s="9"/>
      <c r="F71" s="30"/>
    </row>
    <row r="72" spans="1:36" ht="15.75" customHeight="1" thickBot="1" x14ac:dyDescent="0.3">
      <c r="A72" s="80"/>
      <c r="B72" s="76"/>
      <c r="C72" s="71"/>
      <c r="D72" s="84" t="s">
        <v>109</v>
      </c>
      <c r="E72" s="85"/>
      <c r="F72" s="31"/>
    </row>
    <row r="73" spans="1:36" ht="21.6" thickBot="1" x14ac:dyDescent="0.45">
      <c r="A73" s="60" t="s">
        <v>36</v>
      </c>
      <c r="B73" s="86" t="s">
        <v>37</v>
      </c>
      <c r="C73" s="87"/>
      <c r="D73" s="87"/>
      <c r="E73" s="88"/>
    </row>
    <row r="74" spans="1:36" s="4" customFormat="1" ht="18.600000000000001" thickBot="1" x14ac:dyDescent="0.3">
      <c r="A74" s="78" t="s">
        <v>38</v>
      </c>
      <c r="B74" s="77"/>
      <c r="C74" s="5" t="s">
        <v>39</v>
      </c>
      <c r="D74" s="20" t="s">
        <v>103</v>
      </c>
      <c r="E74" s="24">
        <v>11300</v>
      </c>
      <c r="F74" s="32" t="s">
        <v>116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s="4" customFormat="1" ht="18.600000000000001" thickBot="1" x14ac:dyDescent="0.3">
      <c r="A75" s="79"/>
      <c r="B75" s="75"/>
      <c r="C75" s="69" t="s">
        <v>16</v>
      </c>
      <c r="D75" s="21" t="s">
        <v>40</v>
      </c>
      <c r="E75" s="6">
        <f>E74*0.82</f>
        <v>9266</v>
      </c>
      <c r="F75" s="30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s="4" customFormat="1" ht="18.600000000000001" thickBot="1" x14ac:dyDescent="0.3">
      <c r="A76" s="79"/>
      <c r="B76" s="75"/>
      <c r="C76" s="70"/>
      <c r="D76" s="21" t="s">
        <v>13</v>
      </c>
      <c r="E76" s="11">
        <f>E74*0.7</f>
        <v>7909.9999999999991</v>
      </c>
      <c r="F76" s="35"/>
      <c r="G76" s="47">
        <f>E76*F76</f>
        <v>0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s="4" customFormat="1" ht="36" x14ac:dyDescent="0.25">
      <c r="A77" s="79"/>
      <c r="B77" s="75"/>
      <c r="C77" s="70"/>
      <c r="D77" s="21" t="s">
        <v>97</v>
      </c>
      <c r="E77" s="12"/>
      <c r="F77" s="30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4.25" customHeight="1" thickBot="1" x14ac:dyDescent="0.3">
      <c r="A78" s="80"/>
      <c r="B78" s="76"/>
      <c r="C78" s="71"/>
      <c r="D78" s="100"/>
      <c r="E78" s="90"/>
      <c r="F78" s="31"/>
    </row>
    <row r="79" spans="1:36" ht="18.600000000000001" thickBot="1" x14ac:dyDescent="0.3">
      <c r="A79" s="78" t="s">
        <v>41</v>
      </c>
      <c r="B79" s="77"/>
      <c r="C79" s="5" t="s">
        <v>42</v>
      </c>
      <c r="D79" s="20" t="s">
        <v>103</v>
      </c>
      <c r="E79" s="24">
        <v>11300</v>
      </c>
      <c r="F79" s="32" t="s">
        <v>116</v>
      </c>
    </row>
    <row r="80" spans="1:36" ht="18.600000000000001" thickBot="1" x14ac:dyDescent="0.3">
      <c r="A80" s="79"/>
      <c r="B80" s="75"/>
      <c r="C80" s="69" t="s">
        <v>16</v>
      </c>
      <c r="D80" s="21" t="s">
        <v>40</v>
      </c>
      <c r="E80" s="6">
        <f>E79*0.82</f>
        <v>9266</v>
      </c>
      <c r="F80" s="30"/>
    </row>
    <row r="81" spans="1:36" ht="18.600000000000001" thickBot="1" x14ac:dyDescent="0.3">
      <c r="A81" s="79"/>
      <c r="B81" s="75"/>
      <c r="C81" s="70"/>
      <c r="D81" s="21" t="s">
        <v>13</v>
      </c>
      <c r="E81" s="11">
        <f>E79*0.7</f>
        <v>7909.9999999999991</v>
      </c>
      <c r="F81" s="35"/>
      <c r="G81" s="47">
        <f>E81*F81</f>
        <v>0</v>
      </c>
    </row>
    <row r="82" spans="1:36" ht="36" x14ac:dyDescent="0.25">
      <c r="A82" s="79"/>
      <c r="B82" s="75"/>
      <c r="C82" s="70"/>
      <c r="D82" s="21" t="s">
        <v>97</v>
      </c>
      <c r="E82" s="12"/>
      <c r="F82" s="30"/>
    </row>
    <row r="83" spans="1:36" ht="15" thickBot="1" x14ac:dyDescent="0.3">
      <c r="A83" s="80"/>
      <c r="B83" s="76"/>
      <c r="C83" s="71"/>
      <c r="D83" s="89" t="s">
        <v>110</v>
      </c>
      <c r="E83" s="90"/>
      <c r="F83" s="31"/>
    </row>
    <row r="84" spans="1:36" ht="21.6" thickBot="1" x14ac:dyDescent="0.3">
      <c r="A84" s="13" t="s">
        <v>43</v>
      </c>
      <c r="B84" s="97" t="s">
        <v>44</v>
      </c>
      <c r="C84" s="98"/>
      <c r="D84" s="98"/>
      <c r="E84" s="99"/>
    </row>
    <row r="85" spans="1:36" s="4" customFormat="1" ht="18.600000000000001" thickBot="1" x14ac:dyDescent="0.3">
      <c r="A85" s="78" t="s">
        <v>45</v>
      </c>
      <c r="B85" s="77"/>
      <c r="C85" s="5" t="s">
        <v>46</v>
      </c>
      <c r="D85" s="20" t="s">
        <v>124</v>
      </c>
      <c r="E85" s="24">
        <v>16990</v>
      </c>
      <c r="F85" s="32" t="s">
        <v>116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s="4" customFormat="1" ht="18.600000000000001" thickBot="1" x14ac:dyDescent="0.3">
      <c r="A86" s="79"/>
      <c r="B86" s="75"/>
      <c r="C86" s="69" t="s">
        <v>16</v>
      </c>
      <c r="D86" s="21" t="s">
        <v>40</v>
      </c>
      <c r="E86" s="6">
        <f>E85*0.82</f>
        <v>13931.8</v>
      </c>
      <c r="F86" s="30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s="4" customFormat="1" ht="18.600000000000001" thickBot="1" x14ac:dyDescent="0.3">
      <c r="A87" s="79"/>
      <c r="B87" s="75"/>
      <c r="C87" s="70"/>
      <c r="D87" s="21" t="s">
        <v>100</v>
      </c>
      <c r="E87" s="7">
        <f>E85*0.72</f>
        <v>12232.8</v>
      </c>
      <c r="F87" s="35"/>
      <c r="G87" s="47">
        <f>E87*F87</f>
        <v>0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s="4" customFormat="1" ht="18" x14ac:dyDescent="0.25">
      <c r="A88" s="79"/>
      <c r="B88" s="75"/>
      <c r="C88" s="70"/>
      <c r="D88" s="21" t="s">
        <v>99</v>
      </c>
      <c r="E88" s="6">
        <f>E85*0.65</f>
        <v>11043.5</v>
      </c>
      <c r="F88" s="30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4.25" customHeight="1" thickBot="1" x14ac:dyDescent="0.3">
      <c r="A89" s="80"/>
      <c r="B89" s="76"/>
      <c r="C89" s="71"/>
      <c r="D89" s="101" t="s">
        <v>114</v>
      </c>
      <c r="E89" s="102"/>
      <c r="F89" s="31"/>
    </row>
    <row r="90" spans="1:36" ht="21.6" thickBot="1" x14ac:dyDescent="0.3">
      <c r="A90" s="61" t="s">
        <v>47</v>
      </c>
      <c r="B90" s="94" t="s">
        <v>48</v>
      </c>
      <c r="C90" s="95"/>
      <c r="D90" s="95"/>
      <c r="E90" s="96"/>
      <c r="F90" s="29"/>
    </row>
    <row r="91" spans="1:36" ht="18.600000000000001" thickBot="1" x14ac:dyDescent="0.3">
      <c r="A91" s="78" t="s">
        <v>49</v>
      </c>
      <c r="B91" s="77"/>
      <c r="C91" s="5" t="s">
        <v>50</v>
      </c>
      <c r="D91" s="20" t="s">
        <v>51</v>
      </c>
      <c r="E91" s="24">
        <v>950</v>
      </c>
      <c r="F91" s="32" t="s">
        <v>116</v>
      </c>
    </row>
    <row r="92" spans="1:36" ht="14.25" customHeight="1" thickBot="1" x14ac:dyDescent="0.3">
      <c r="A92" s="79"/>
      <c r="B92" s="75"/>
      <c r="C92" s="69" t="s">
        <v>52</v>
      </c>
      <c r="F92" s="30"/>
    </row>
    <row r="93" spans="1:36" ht="18.600000000000001" thickBot="1" x14ac:dyDescent="0.3">
      <c r="A93" s="79"/>
      <c r="B93" s="75"/>
      <c r="C93" s="70"/>
      <c r="D93" s="21" t="s">
        <v>53</v>
      </c>
      <c r="E93" s="7">
        <v>590</v>
      </c>
      <c r="F93" s="35"/>
      <c r="G93" s="47">
        <f>E93*F93</f>
        <v>0</v>
      </c>
    </row>
    <row r="94" spans="1:36" ht="14.25" customHeight="1" x14ac:dyDescent="0.25">
      <c r="A94" s="79"/>
      <c r="B94" s="75"/>
      <c r="C94" s="70"/>
      <c r="D94" s="23"/>
      <c r="E94" s="14"/>
      <c r="F94" s="30"/>
    </row>
    <row r="95" spans="1:36" ht="34.5" customHeight="1" thickBot="1" x14ac:dyDescent="0.3">
      <c r="A95" s="80"/>
      <c r="B95" s="76"/>
      <c r="C95" s="71"/>
      <c r="D95" s="100" t="s">
        <v>54</v>
      </c>
      <c r="E95" s="90"/>
      <c r="F95" s="31"/>
    </row>
    <row r="96" spans="1:36" ht="18.600000000000001" thickBot="1" x14ac:dyDescent="0.3">
      <c r="A96" s="78" t="s">
        <v>55</v>
      </c>
      <c r="B96" s="77"/>
      <c r="C96" s="15" t="s">
        <v>56</v>
      </c>
      <c r="D96" s="20" t="s">
        <v>57</v>
      </c>
      <c r="E96" s="24">
        <v>890</v>
      </c>
      <c r="F96" s="32" t="s">
        <v>116</v>
      </c>
    </row>
    <row r="97" spans="1:36" ht="18.600000000000001" thickBot="1" x14ac:dyDescent="0.3">
      <c r="A97" s="79"/>
      <c r="B97" s="75"/>
      <c r="C97" s="69" t="s">
        <v>58</v>
      </c>
      <c r="D97" s="21" t="s">
        <v>27</v>
      </c>
      <c r="E97" s="6">
        <f>E96*0.8</f>
        <v>712</v>
      </c>
      <c r="F97" s="30"/>
    </row>
    <row r="98" spans="1:36" ht="18.600000000000001" thickBot="1" x14ac:dyDescent="0.3">
      <c r="A98" s="79"/>
      <c r="B98" s="75"/>
      <c r="C98" s="70"/>
      <c r="D98" s="21" t="s">
        <v>59</v>
      </c>
      <c r="E98" s="7">
        <v>600</v>
      </c>
      <c r="F98" s="35"/>
      <c r="G98" s="47">
        <f>E98*F98</f>
        <v>0</v>
      </c>
    </row>
    <row r="99" spans="1:36" ht="18" x14ac:dyDescent="0.25">
      <c r="A99" s="79"/>
      <c r="B99" s="75"/>
      <c r="C99" s="70"/>
      <c r="D99" s="21" t="s">
        <v>117</v>
      </c>
      <c r="E99" s="36">
        <v>500</v>
      </c>
      <c r="F99" s="30"/>
    </row>
    <row r="100" spans="1:36" ht="14.25" customHeight="1" thickBot="1" x14ac:dyDescent="0.3">
      <c r="A100" s="80"/>
      <c r="B100" s="76"/>
      <c r="C100" s="71"/>
      <c r="D100" s="100"/>
      <c r="E100" s="90"/>
      <c r="F100" s="31"/>
    </row>
    <row r="101" spans="1:36" ht="23.4" thickBot="1" x14ac:dyDescent="0.45">
      <c r="A101" s="56" t="s">
        <v>61</v>
      </c>
      <c r="B101" s="111" t="s">
        <v>62</v>
      </c>
      <c r="C101" s="112"/>
      <c r="D101" s="112"/>
      <c r="E101" s="113"/>
    </row>
    <row r="102" spans="1:36" s="4" customFormat="1" ht="18.600000000000001" thickBot="1" x14ac:dyDescent="0.3">
      <c r="A102" s="78" t="s">
        <v>63</v>
      </c>
      <c r="B102" s="81"/>
      <c r="C102" s="17" t="s">
        <v>64</v>
      </c>
      <c r="D102" s="20"/>
      <c r="E102" s="24">
        <v>11900</v>
      </c>
      <c r="F102" s="32" t="s">
        <v>116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s="4" customFormat="1" ht="18.600000000000001" thickBot="1" x14ac:dyDescent="0.3">
      <c r="A103" s="79"/>
      <c r="B103" s="82"/>
      <c r="C103" s="69" t="s">
        <v>104</v>
      </c>
      <c r="D103" s="21" t="s">
        <v>5</v>
      </c>
      <c r="E103" s="6">
        <f>E102*0.8</f>
        <v>9520</v>
      </c>
      <c r="F103" s="30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s="4" customFormat="1" ht="18.600000000000001" thickBot="1" x14ac:dyDescent="0.3">
      <c r="A104" s="79"/>
      <c r="B104" s="82"/>
      <c r="C104" s="70"/>
      <c r="D104" s="21" t="s">
        <v>90</v>
      </c>
      <c r="E104" s="7">
        <f>E102*0.7</f>
        <v>8330</v>
      </c>
      <c r="F104" s="35"/>
      <c r="G104" s="47">
        <f>E104*F104</f>
        <v>0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s="4" customFormat="1" ht="18.600000000000001" thickBot="1" x14ac:dyDescent="0.3">
      <c r="A105" s="79"/>
      <c r="B105" s="82"/>
      <c r="C105" s="70"/>
      <c r="D105" s="21" t="s">
        <v>91</v>
      </c>
      <c r="E105" s="7">
        <f>E102*0.63</f>
        <v>7497</v>
      </c>
      <c r="F105" s="35"/>
      <c r="G105" s="47">
        <f>E105*F105</f>
        <v>0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s="4" customFormat="1" ht="36.6" thickBot="1" x14ac:dyDescent="0.3">
      <c r="A106" s="80"/>
      <c r="B106" s="83"/>
      <c r="C106" s="71"/>
      <c r="D106" s="21" t="s">
        <v>96</v>
      </c>
      <c r="E106" s="16" t="s">
        <v>60</v>
      </c>
      <c r="F106" s="31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s="4" customFormat="1" ht="18.600000000000001" thickBot="1" x14ac:dyDescent="0.3">
      <c r="A107" s="78" t="s">
        <v>65</v>
      </c>
      <c r="B107" s="77"/>
      <c r="C107" s="17" t="s">
        <v>66</v>
      </c>
      <c r="D107" s="20"/>
      <c r="E107" s="24">
        <v>13900</v>
      </c>
      <c r="F107" s="32" t="s">
        <v>116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s="4" customFormat="1" ht="18.600000000000001" thickBot="1" x14ac:dyDescent="0.3">
      <c r="A108" s="79"/>
      <c r="B108" s="75"/>
      <c r="C108" s="69" t="s">
        <v>67</v>
      </c>
      <c r="D108" s="21" t="s">
        <v>5</v>
      </c>
      <c r="E108" s="6">
        <f>E107*0.8</f>
        <v>11120</v>
      </c>
      <c r="F108" s="30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s="4" customFormat="1" ht="18.600000000000001" thickBot="1" x14ac:dyDescent="0.3">
      <c r="A109" s="79"/>
      <c r="B109" s="75"/>
      <c r="C109" s="70"/>
      <c r="D109" s="21" t="s">
        <v>93</v>
      </c>
      <c r="E109" s="7">
        <f>E107*0.65</f>
        <v>9035</v>
      </c>
      <c r="F109" s="35"/>
      <c r="G109" s="47">
        <f>E109*F109</f>
        <v>0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s="4" customFormat="1" ht="18.600000000000001" thickBot="1" x14ac:dyDescent="0.3">
      <c r="A110" s="79"/>
      <c r="B110" s="75"/>
      <c r="C110" s="70"/>
      <c r="D110" s="21" t="s">
        <v>94</v>
      </c>
      <c r="E110" s="7">
        <f>E107*0.57</f>
        <v>7922.9999999999991</v>
      </c>
      <c r="F110" s="35"/>
      <c r="G110" s="47">
        <f>E110*F110</f>
        <v>0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s="4" customFormat="1" ht="36.6" thickBot="1" x14ac:dyDescent="0.3">
      <c r="A111" s="80"/>
      <c r="B111" s="76"/>
      <c r="C111" s="71"/>
      <c r="D111" s="21" t="s">
        <v>96</v>
      </c>
      <c r="E111" s="16" t="s">
        <v>60</v>
      </c>
      <c r="F111" s="31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s="4" customFormat="1" ht="18.600000000000001" thickBot="1" x14ac:dyDescent="0.3">
      <c r="A112" s="78" t="s">
        <v>68</v>
      </c>
      <c r="B112" s="77"/>
      <c r="C112" s="17" t="s">
        <v>69</v>
      </c>
      <c r="D112" s="20"/>
      <c r="E112" s="24">
        <v>13900</v>
      </c>
      <c r="F112" s="32" t="s">
        <v>116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s="4" customFormat="1" ht="18.600000000000001" thickBot="1" x14ac:dyDescent="0.3">
      <c r="A113" s="79"/>
      <c r="B113" s="75"/>
      <c r="C113" s="69" t="s">
        <v>70</v>
      </c>
      <c r="D113" s="21" t="s">
        <v>5</v>
      </c>
      <c r="E113" s="6">
        <f>E112*0.8</f>
        <v>11120</v>
      </c>
      <c r="F113" s="3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s="4" customFormat="1" ht="18.600000000000001" thickBot="1" x14ac:dyDescent="0.3">
      <c r="A114" s="79"/>
      <c r="B114" s="75"/>
      <c r="C114" s="70"/>
      <c r="D114" s="21" t="s">
        <v>93</v>
      </c>
      <c r="E114" s="7">
        <f>E112*0.65</f>
        <v>9035</v>
      </c>
      <c r="F114" s="35"/>
      <c r="G114" s="47">
        <f>E114*F114</f>
        <v>0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s="4" customFormat="1" ht="18.600000000000001" thickBot="1" x14ac:dyDescent="0.3">
      <c r="A115" s="79"/>
      <c r="B115" s="75"/>
      <c r="C115" s="70"/>
      <c r="D115" s="21" t="s">
        <v>94</v>
      </c>
      <c r="E115" s="7">
        <f>E112*0.57</f>
        <v>7922.9999999999991</v>
      </c>
      <c r="F115" s="35"/>
      <c r="G115" s="47">
        <f>E115*F115</f>
        <v>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s="4" customFormat="1" ht="36.6" thickBot="1" x14ac:dyDescent="0.3">
      <c r="A116" s="80"/>
      <c r="B116" s="76"/>
      <c r="C116" s="71"/>
      <c r="D116" s="21" t="s">
        <v>96</v>
      </c>
      <c r="E116" s="16" t="s">
        <v>60</v>
      </c>
      <c r="F116" s="31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s="4" customFormat="1" ht="18.600000000000001" thickBot="1" x14ac:dyDescent="0.3">
      <c r="A117" s="63" t="s">
        <v>71</v>
      </c>
      <c r="B117" s="74"/>
      <c r="C117" s="18" t="s">
        <v>72</v>
      </c>
      <c r="D117" s="20"/>
      <c r="E117" s="26">
        <v>12490</v>
      </c>
      <c r="F117" s="32" t="s">
        <v>116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s="4" customFormat="1" ht="18.600000000000001" thickBot="1" x14ac:dyDescent="0.3">
      <c r="A118" s="79"/>
      <c r="B118" s="75"/>
      <c r="C118" s="69" t="s">
        <v>73</v>
      </c>
      <c r="D118" s="21" t="s">
        <v>5</v>
      </c>
      <c r="E118" s="6">
        <f>E117*0.8</f>
        <v>9992</v>
      </c>
      <c r="F118" s="3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s="4" customFormat="1" ht="18.600000000000001" thickBot="1" x14ac:dyDescent="0.3">
      <c r="A119" s="79"/>
      <c r="B119" s="75"/>
      <c r="C119" s="70"/>
      <c r="D119" s="21" t="s">
        <v>92</v>
      </c>
      <c r="E119" s="7">
        <f>E117*0.7</f>
        <v>8743</v>
      </c>
      <c r="F119" s="35"/>
      <c r="G119" s="47">
        <f>E119*F119</f>
        <v>0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s="4" customFormat="1" ht="18.600000000000001" thickBot="1" x14ac:dyDescent="0.3">
      <c r="A120" s="79"/>
      <c r="B120" s="75"/>
      <c r="C120" s="70"/>
      <c r="D120" s="21" t="s">
        <v>95</v>
      </c>
      <c r="E120" s="7">
        <f>E117*0.6</f>
        <v>7494</v>
      </c>
      <c r="F120" s="35"/>
      <c r="G120" s="47">
        <f>E120*F120</f>
        <v>0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s="4" customFormat="1" ht="36.6" thickBot="1" x14ac:dyDescent="0.3">
      <c r="A121" s="64"/>
      <c r="B121" s="76"/>
      <c r="C121" s="71"/>
      <c r="D121" s="21" t="s">
        <v>96</v>
      </c>
      <c r="E121" s="16" t="s">
        <v>60</v>
      </c>
      <c r="F121" s="31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s="4" customFormat="1" ht="18.600000000000001" thickBot="1" x14ac:dyDescent="0.3">
      <c r="A122" s="78" t="s">
        <v>74</v>
      </c>
      <c r="B122" s="77"/>
      <c r="C122" s="17" t="s">
        <v>75</v>
      </c>
      <c r="D122" s="20"/>
      <c r="E122" s="24">
        <v>11900</v>
      </c>
      <c r="F122" s="32" t="s">
        <v>116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s="4" customFormat="1" ht="18.600000000000001" thickBot="1" x14ac:dyDescent="0.3">
      <c r="A123" s="79"/>
      <c r="B123" s="75"/>
      <c r="C123" s="69" t="s">
        <v>76</v>
      </c>
      <c r="D123" s="21" t="s">
        <v>5</v>
      </c>
      <c r="E123" s="6">
        <f>E122*0.8</f>
        <v>9520</v>
      </c>
      <c r="F123" s="30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s="4" customFormat="1" ht="18.600000000000001" thickBot="1" x14ac:dyDescent="0.3">
      <c r="A124" s="79"/>
      <c r="B124" s="75"/>
      <c r="C124" s="70"/>
      <c r="D124" s="21" t="s">
        <v>92</v>
      </c>
      <c r="E124" s="7">
        <f>E122*0.7</f>
        <v>8330</v>
      </c>
      <c r="F124" s="35"/>
      <c r="G124" s="47">
        <f>E124*F124</f>
        <v>0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s="4" customFormat="1" ht="18.600000000000001" thickBot="1" x14ac:dyDescent="0.3">
      <c r="A125" s="79"/>
      <c r="B125" s="75"/>
      <c r="C125" s="70"/>
      <c r="D125" s="21" t="s">
        <v>91</v>
      </c>
      <c r="E125" s="7">
        <f>E122*0.63</f>
        <v>7497</v>
      </c>
      <c r="F125" s="35"/>
      <c r="G125" s="47">
        <f>E125*F125</f>
        <v>0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36.6" thickBot="1" x14ac:dyDescent="0.3">
      <c r="A126" s="80"/>
      <c r="B126" s="76"/>
      <c r="C126" s="71"/>
      <c r="D126" s="21" t="s">
        <v>96</v>
      </c>
      <c r="E126" s="16" t="s">
        <v>60</v>
      </c>
      <c r="F126" s="31"/>
    </row>
    <row r="127" spans="1:36" s="4" customFormat="1" ht="18.600000000000001" thickBot="1" x14ac:dyDescent="0.3">
      <c r="A127" s="63" t="s">
        <v>77</v>
      </c>
      <c r="B127" s="77"/>
      <c r="C127" s="17" t="s">
        <v>78</v>
      </c>
      <c r="D127" s="20"/>
      <c r="E127" s="24">
        <v>13900</v>
      </c>
      <c r="F127" s="32" t="s">
        <v>116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s="4" customFormat="1" ht="18.600000000000001" thickBot="1" x14ac:dyDescent="0.3">
      <c r="A128" s="79"/>
      <c r="B128" s="75"/>
      <c r="C128" s="69" t="s">
        <v>79</v>
      </c>
      <c r="D128" s="21" t="s">
        <v>5</v>
      </c>
      <c r="E128" s="6">
        <f>E127*0.8</f>
        <v>11120</v>
      </c>
      <c r="F128" s="30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s="4" customFormat="1" ht="18.600000000000001" thickBot="1" x14ac:dyDescent="0.3">
      <c r="A129" s="79"/>
      <c r="B129" s="75"/>
      <c r="C129" s="70"/>
      <c r="D129" s="21" t="s">
        <v>93</v>
      </c>
      <c r="E129" s="7">
        <f>E127*0.65</f>
        <v>9035</v>
      </c>
      <c r="F129" s="35"/>
      <c r="G129" s="47">
        <f>E129*F129</f>
        <v>0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s="4" customFormat="1" ht="18.600000000000001" thickBot="1" x14ac:dyDescent="0.3">
      <c r="A130" s="79"/>
      <c r="B130" s="75"/>
      <c r="C130" s="70"/>
      <c r="D130" s="21" t="s">
        <v>94</v>
      </c>
      <c r="E130" s="7">
        <f>E127*0.57</f>
        <v>7922.9999999999991</v>
      </c>
      <c r="F130" s="35"/>
      <c r="G130" s="47">
        <f>E130*F130</f>
        <v>0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s="4" customFormat="1" ht="36.6" thickBot="1" x14ac:dyDescent="0.3">
      <c r="A131" s="64"/>
      <c r="B131" s="76"/>
      <c r="C131" s="71"/>
      <c r="D131" s="21" t="s">
        <v>96</v>
      </c>
      <c r="E131" s="16" t="s">
        <v>60</v>
      </c>
      <c r="F131" s="31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s="4" customFormat="1" ht="18.600000000000001" thickBot="1" x14ac:dyDescent="0.3">
      <c r="A132" s="78" t="s">
        <v>55</v>
      </c>
      <c r="B132" s="77"/>
      <c r="C132" s="15" t="s">
        <v>80</v>
      </c>
      <c r="D132" s="20" t="s">
        <v>57</v>
      </c>
      <c r="E132" s="24">
        <v>1350</v>
      </c>
      <c r="F132" s="32" t="s">
        <v>116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s="4" customFormat="1" ht="18.600000000000001" thickBot="1" x14ac:dyDescent="0.3">
      <c r="A133" s="79"/>
      <c r="B133" s="75"/>
      <c r="C133" s="69"/>
      <c r="D133" s="21" t="s">
        <v>27</v>
      </c>
      <c r="E133" s="6">
        <f>E132*0.8</f>
        <v>1080</v>
      </c>
      <c r="F133" s="30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s="4" customFormat="1" ht="18.600000000000001" thickBot="1" x14ac:dyDescent="0.3">
      <c r="A134" s="79"/>
      <c r="B134" s="75"/>
      <c r="C134" s="70"/>
      <c r="D134" s="21" t="s">
        <v>59</v>
      </c>
      <c r="E134" s="7">
        <f>E132*0.6</f>
        <v>810</v>
      </c>
      <c r="F134" s="35"/>
      <c r="G134" s="47">
        <f>E134*F134</f>
        <v>0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s="4" customFormat="1" ht="18" x14ac:dyDescent="0.25">
      <c r="A135" s="79"/>
      <c r="B135" s="75"/>
      <c r="C135" s="70"/>
      <c r="D135" s="21" t="s">
        <v>117</v>
      </c>
      <c r="E135" s="16" t="s">
        <v>60</v>
      </c>
      <c r="F135" s="30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s="4" customFormat="1" ht="33.75" customHeight="1" thickBot="1" x14ac:dyDescent="0.3">
      <c r="A136" s="80"/>
      <c r="B136" s="76"/>
      <c r="C136" s="71"/>
      <c r="D136" s="100"/>
      <c r="E136" s="90"/>
      <c r="F136" s="31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s="4" customFormat="1" ht="18.600000000000001" thickBot="1" x14ac:dyDescent="0.3">
      <c r="A137" s="78" t="s">
        <v>55</v>
      </c>
      <c r="B137" s="77"/>
      <c r="C137" s="15" t="s">
        <v>81</v>
      </c>
      <c r="D137" s="20" t="s">
        <v>57</v>
      </c>
      <c r="E137" s="24">
        <v>950</v>
      </c>
      <c r="F137" s="32" t="s">
        <v>116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s="4" customFormat="1" ht="18.600000000000001" thickBot="1" x14ac:dyDescent="0.3">
      <c r="A138" s="79"/>
      <c r="B138" s="75"/>
      <c r="C138" s="69"/>
      <c r="D138" s="21" t="s">
        <v>5</v>
      </c>
      <c r="E138" s="6">
        <f>E137*0.8</f>
        <v>760</v>
      </c>
      <c r="F138" s="30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s="4" customFormat="1" ht="18.600000000000001" thickBot="1" x14ac:dyDescent="0.3">
      <c r="A139" s="79"/>
      <c r="B139" s="75"/>
      <c r="C139" s="70"/>
      <c r="D139" s="21" t="s">
        <v>59</v>
      </c>
      <c r="E139" s="7">
        <v>530</v>
      </c>
      <c r="F139" s="35"/>
      <c r="G139" s="47">
        <f>E139*F139</f>
        <v>0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s="4" customFormat="1" ht="18" x14ac:dyDescent="0.25">
      <c r="A140" s="79"/>
      <c r="B140" s="75"/>
      <c r="C140" s="70"/>
      <c r="D140" s="21" t="s">
        <v>117</v>
      </c>
      <c r="E140" s="16" t="s">
        <v>60</v>
      </c>
      <c r="F140" s="30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s="4" customFormat="1" ht="36" customHeight="1" thickBot="1" x14ac:dyDescent="0.3">
      <c r="A141" s="80"/>
      <c r="B141" s="76"/>
      <c r="C141" s="71"/>
      <c r="D141" s="100"/>
      <c r="E141" s="90"/>
      <c r="F141" s="3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s="4" customFormat="1" ht="18.600000000000001" thickBot="1" x14ac:dyDescent="0.3">
      <c r="A142" s="78" t="s">
        <v>55</v>
      </c>
      <c r="B142" s="77"/>
      <c r="C142" s="15" t="s">
        <v>82</v>
      </c>
      <c r="D142" s="20" t="s">
        <v>57</v>
      </c>
      <c r="E142" s="24">
        <v>850</v>
      </c>
      <c r="F142" s="32" t="s">
        <v>116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s="4" customFormat="1" ht="18.600000000000001" thickBot="1" x14ac:dyDescent="0.3">
      <c r="A143" s="79"/>
      <c r="B143" s="75"/>
      <c r="C143" s="69"/>
      <c r="D143" s="21" t="s">
        <v>5</v>
      </c>
      <c r="E143" s="8">
        <f>E142*0.8</f>
        <v>680</v>
      </c>
      <c r="F143" s="30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s="4" customFormat="1" ht="18.600000000000001" thickBot="1" x14ac:dyDescent="0.3">
      <c r="A144" s="79"/>
      <c r="B144" s="75"/>
      <c r="C144" s="70"/>
      <c r="D144" s="21" t="s">
        <v>59</v>
      </c>
      <c r="E144" s="7">
        <f>E142*0.6</f>
        <v>510</v>
      </c>
      <c r="F144" s="35"/>
      <c r="G144" s="47">
        <f>E144*F144</f>
        <v>0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s="4" customFormat="1" ht="18" x14ac:dyDescent="0.25">
      <c r="A145" s="79"/>
      <c r="B145" s="75"/>
      <c r="C145" s="70"/>
      <c r="D145" s="21" t="s">
        <v>117</v>
      </c>
      <c r="E145" s="16" t="s">
        <v>60</v>
      </c>
      <c r="F145" s="30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s="4" customFormat="1" ht="32.25" customHeight="1" thickBot="1" x14ac:dyDescent="0.3">
      <c r="A146" s="80"/>
      <c r="B146" s="76"/>
      <c r="C146" s="71"/>
      <c r="D146" s="100"/>
      <c r="E146" s="90"/>
      <c r="F146" s="31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23.4" thickBot="1" x14ac:dyDescent="0.45">
      <c r="A147" s="62" t="s">
        <v>83</v>
      </c>
      <c r="B147" s="105" t="s">
        <v>84</v>
      </c>
      <c r="C147" s="106"/>
      <c r="D147" s="106"/>
      <c r="E147" s="107"/>
    </row>
    <row r="148" spans="1:36" s="4" customFormat="1" ht="18.600000000000001" thickBot="1" x14ac:dyDescent="0.3">
      <c r="A148" s="78" t="s">
        <v>85</v>
      </c>
      <c r="B148" s="77"/>
      <c r="C148" s="5" t="s">
        <v>86</v>
      </c>
      <c r="D148" s="37" t="s">
        <v>4</v>
      </c>
      <c r="E148" s="40">
        <v>49500</v>
      </c>
      <c r="F148" s="44" t="s">
        <v>116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s="4" customFormat="1" ht="18.600000000000001" thickBot="1" x14ac:dyDescent="0.3">
      <c r="A149" s="79"/>
      <c r="B149" s="75"/>
      <c r="C149" s="69" t="s">
        <v>87</v>
      </c>
      <c r="D149" s="38" t="s">
        <v>12</v>
      </c>
      <c r="E149" s="41">
        <f>E148*0.9</f>
        <v>44550</v>
      </c>
      <c r="F149" s="4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s="4" customFormat="1" ht="18.600000000000001" thickBot="1" x14ac:dyDescent="0.3">
      <c r="A150" s="79"/>
      <c r="B150" s="75"/>
      <c r="C150" s="70"/>
      <c r="D150" s="38" t="s">
        <v>88</v>
      </c>
      <c r="E150" s="42">
        <f>E148*0.75</f>
        <v>37125</v>
      </c>
      <c r="F150" s="35"/>
      <c r="G150" s="47">
        <f>E150*F150</f>
        <v>0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s="4" customFormat="1" ht="18" x14ac:dyDescent="0.25">
      <c r="A151" s="79"/>
      <c r="B151" s="75"/>
      <c r="C151" s="70"/>
      <c r="D151" s="39" t="s">
        <v>89</v>
      </c>
      <c r="E151" s="43">
        <f>E148*0.7</f>
        <v>34650</v>
      </c>
      <c r="F151" s="4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25.5" customHeight="1" thickBot="1" x14ac:dyDescent="0.3">
      <c r="A152" s="80"/>
      <c r="B152" s="76"/>
      <c r="C152" s="71"/>
      <c r="D152" s="103"/>
      <c r="E152" s="104"/>
      <c r="F152" s="46"/>
      <c r="G152" s="34"/>
    </row>
    <row r="153" spans="1:36" ht="19.5" customHeight="1" thickBot="1" x14ac:dyDescent="0.3">
      <c r="A153" s="2"/>
      <c r="F153" s="2"/>
      <c r="G153" s="51"/>
    </row>
    <row r="154" spans="1:36" ht="25.5" customHeight="1" thickBot="1" x14ac:dyDescent="0.3">
      <c r="A154" s="2"/>
      <c r="F154" s="2"/>
      <c r="G154" s="53" t="s">
        <v>119</v>
      </c>
    </row>
    <row r="155" spans="1:36" ht="18" thickBot="1" x14ac:dyDescent="0.35">
      <c r="A155" s="2"/>
      <c r="F155" s="57">
        <f>F4+F9+F14+F19+F24+F29+F34+F40+F45+F50+F55+F60+F65+F70+F76+F81+F87+F93+F98+F104+F105+F109+F110+F114+F115+F119+F120+F124+F125+F129+F130+F134+F139+F144+F150</f>
        <v>0</v>
      </c>
      <c r="G155" s="52">
        <f>G4+G9+G14+G19+G24+G29+G34+G40+G45+G50+G55+G60+G65+G70+G76+G81+G88+G93+G98+G104+G105+G109+G110+G114+G115+G119+G120+G124+G125+G129+G130+G134+G139+G144+G150+G87</f>
        <v>0</v>
      </c>
    </row>
    <row r="156" spans="1:36" x14ac:dyDescent="0.25">
      <c r="A156" s="2"/>
      <c r="F156" s="2"/>
      <c r="G156" s="34"/>
    </row>
    <row r="157" spans="1:36" x14ac:dyDescent="0.25">
      <c r="A157" s="2"/>
      <c r="F157" s="2"/>
      <c r="G157" s="34"/>
    </row>
    <row r="158" spans="1:36" x14ac:dyDescent="0.25">
      <c r="A158" s="2"/>
      <c r="F158" s="2"/>
      <c r="G158" s="34"/>
    </row>
    <row r="159" spans="1:36" x14ac:dyDescent="0.25">
      <c r="A159" s="19"/>
      <c r="F159" s="2"/>
      <c r="G159" s="34"/>
    </row>
    <row r="160" spans="1:36" x14ac:dyDescent="0.25">
      <c r="A160" s="19"/>
      <c r="F160" s="2"/>
      <c r="G160" s="34"/>
    </row>
    <row r="161" spans="1:7" x14ac:dyDescent="0.25">
      <c r="A161" s="19"/>
      <c r="F161" s="2"/>
      <c r="G161" s="34"/>
    </row>
    <row r="162" spans="1:7" x14ac:dyDescent="0.25">
      <c r="A162" s="19"/>
      <c r="F162" s="2"/>
      <c r="G162" s="34"/>
    </row>
    <row r="163" spans="1:7" x14ac:dyDescent="0.25">
      <c r="A163" s="19"/>
      <c r="F163" s="2"/>
      <c r="G163" s="34"/>
    </row>
    <row r="164" spans="1:7" x14ac:dyDescent="0.25">
      <c r="A164" s="19"/>
      <c r="F164" s="2"/>
      <c r="G164" s="34"/>
    </row>
    <row r="165" spans="1:7" x14ac:dyDescent="0.25">
      <c r="A165" s="19"/>
      <c r="F165" s="2"/>
      <c r="G165" s="34"/>
    </row>
    <row r="166" spans="1:7" x14ac:dyDescent="0.25">
      <c r="A166" s="19"/>
      <c r="F166" s="2"/>
      <c r="G166" s="34"/>
    </row>
    <row r="167" spans="1:7" x14ac:dyDescent="0.25">
      <c r="A167" s="19"/>
      <c r="F167" s="2"/>
      <c r="G167" s="34"/>
    </row>
    <row r="168" spans="1:7" x14ac:dyDescent="0.25">
      <c r="F168" s="2"/>
      <c r="G168" s="34"/>
    </row>
    <row r="169" spans="1:7" x14ac:dyDescent="0.25">
      <c r="F169" s="22"/>
      <c r="G169" s="34"/>
    </row>
    <row r="170" spans="1:7" x14ac:dyDescent="0.25">
      <c r="E170" s="34"/>
      <c r="F170" s="22"/>
      <c r="G170" s="34"/>
    </row>
    <row r="171" spans="1:7" x14ac:dyDescent="0.25">
      <c r="E171" s="34"/>
      <c r="F171" s="22"/>
      <c r="G171" s="34"/>
    </row>
    <row r="172" spans="1:7" x14ac:dyDescent="0.25">
      <c r="E172" s="34"/>
      <c r="F172" s="22"/>
      <c r="G172" s="34"/>
    </row>
    <row r="173" spans="1:7" x14ac:dyDescent="0.25">
      <c r="E173" s="34"/>
      <c r="F173" s="22"/>
      <c r="G173" s="34"/>
    </row>
    <row r="174" spans="1:7" x14ac:dyDescent="0.25">
      <c r="E174" s="34"/>
      <c r="F174" s="22"/>
      <c r="G174" s="34"/>
    </row>
    <row r="175" spans="1:7" x14ac:dyDescent="0.25">
      <c r="E175" s="34"/>
      <c r="F175" s="22"/>
      <c r="G175" s="34"/>
    </row>
    <row r="176" spans="1:7" x14ac:dyDescent="0.25">
      <c r="E176" s="34"/>
      <c r="F176" s="22"/>
      <c r="G176" s="34"/>
    </row>
    <row r="177" spans="5:7" x14ac:dyDescent="0.25">
      <c r="E177" s="34"/>
      <c r="F177" s="22"/>
      <c r="G177" s="34"/>
    </row>
    <row r="178" spans="5:7" x14ac:dyDescent="0.25">
      <c r="E178" s="34"/>
      <c r="F178" s="22"/>
      <c r="G178" s="34"/>
    </row>
    <row r="179" spans="5:7" x14ac:dyDescent="0.25">
      <c r="E179" s="34"/>
      <c r="F179" s="22"/>
      <c r="G179" s="34"/>
    </row>
    <row r="180" spans="5:7" x14ac:dyDescent="0.25">
      <c r="E180" s="34"/>
      <c r="F180" s="22"/>
      <c r="G180" s="34"/>
    </row>
    <row r="181" spans="5:7" x14ac:dyDescent="0.25">
      <c r="E181" s="34"/>
      <c r="F181" s="22"/>
      <c r="G181" s="34"/>
    </row>
    <row r="182" spans="5:7" x14ac:dyDescent="0.25">
      <c r="E182" s="34"/>
      <c r="F182" s="22"/>
      <c r="G182" s="34"/>
    </row>
    <row r="183" spans="5:7" x14ac:dyDescent="0.25">
      <c r="E183" s="34"/>
      <c r="F183" s="22"/>
      <c r="G183" s="34"/>
    </row>
    <row r="184" spans="5:7" x14ac:dyDescent="0.25">
      <c r="E184" s="34"/>
      <c r="F184" s="22"/>
      <c r="G184" s="34"/>
    </row>
    <row r="185" spans="5:7" x14ac:dyDescent="0.25">
      <c r="E185" s="34"/>
      <c r="F185" s="22"/>
      <c r="G185" s="34"/>
    </row>
    <row r="186" spans="5:7" x14ac:dyDescent="0.25">
      <c r="E186" s="34"/>
      <c r="F186" s="22"/>
      <c r="G186" s="34"/>
    </row>
    <row r="187" spans="5:7" x14ac:dyDescent="0.25">
      <c r="E187" s="34"/>
      <c r="F187" s="22"/>
      <c r="G187" s="34"/>
    </row>
    <row r="188" spans="5:7" x14ac:dyDescent="0.25">
      <c r="E188" s="34"/>
      <c r="F188" s="22"/>
      <c r="G188" s="34"/>
    </row>
    <row r="189" spans="5:7" x14ac:dyDescent="0.25">
      <c r="E189" s="34"/>
      <c r="F189" s="22"/>
      <c r="G189" s="34"/>
    </row>
    <row r="190" spans="5:7" x14ac:dyDescent="0.25">
      <c r="E190" s="34"/>
      <c r="F190" s="22"/>
      <c r="G190" s="34"/>
    </row>
    <row r="191" spans="5:7" x14ac:dyDescent="0.25">
      <c r="E191" s="34"/>
      <c r="F191" s="22"/>
      <c r="G191" s="34"/>
    </row>
    <row r="192" spans="5:7" x14ac:dyDescent="0.25">
      <c r="E192" s="34"/>
      <c r="F192" s="22"/>
      <c r="G192" s="34"/>
    </row>
    <row r="193" spans="5:7" x14ac:dyDescent="0.25">
      <c r="E193" s="34"/>
      <c r="F193" s="22"/>
      <c r="G193" s="34"/>
    </row>
    <row r="194" spans="5:7" x14ac:dyDescent="0.25">
      <c r="E194" s="34"/>
      <c r="F194" s="22"/>
      <c r="G194" s="34"/>
    </row>
    <row r="195" spans="5:7" x14ac:dyDescent="0.25">
      <c r="E195" s="34"/>
      <c r="F195" s="22"/>
      <c r="G195" s="34"/>
    </row>
    <row r="196" spans="5:7" x14ac:dyDescent="0.25">
      <c r="E196" s="34"/>
      <c r="F196" s="22"/>
      <c r="G196" s="34"/>
    </row>
    <row r="197" spans="5:7" x14ac:dyDescent="0.25">
      <c r="E197" s="34"/>
      <c r="F197" s="22"/>
      <c r="G197" s="34"/>
    </row>
    <row r="198" spans="5:7" x14ac:dyDescent="0.25">
      <c r="E198" s="34"/>
      <c r="F198" s="22"/>
      <c r="G198" s="34"/>
    </row>
    <row r="199" spans="5:7" x14ac:dyDescent="0.25">
      <c r="E199" s="34"/>
      <c r="F199" s="22"/>
      <c r="G199" s="34"/>
    </row>
    <row r="200" spans="5:7" x14ac:dyDescent="0.25">
      <c r="E200" s="34"/>
      <c r="F200" s="22"/>
      <c r="G200" s="34"/>
    </row>
    <row r="201" spans="5:7" x14ac:dyDescent="0.25">
      <c r="E201" s="34"/>
      <c r="F201" s="22"/>
      <c r="G201" s="34"/>
    </row>
    <row r="202" spans="5:7" x14ac:dyDescent="0.25">
      <c r="E202" s="34"/>
      <c r="F202" s="22"/>
      <c r="G202" s="34"/>
    </row>
    <row r="203" spans="5:7" x14ac:dyDescent="0.25">
      <c r="E203" s="34"/>
      <c r="F203" s="22"/>
      <c r="G203" s="34"/>
    </row>
    <row r="204" spans="5:7" x14ac:dyDescent="0.25">
      <c r="E204" s="34"/>
      <c r="F204" s="22"/>
      <c r="G204" s="34"/>
    </row>
    <row r="205" spans="5:7" x14ac:dyDescent="0.25">
      <c r="E205" s="34"/>
      <c r="F205" s="22"/>
      <c r="G205" s="34"/>
    </row>
    <row r="206" spans="5:7" x14ac:dyDescent="0.25">
      <c r="E206" s="34"/>
      <c r="F206" s="22"/>
      <c r="G206" s="34"/>
    </row>
    <row r="207" spans="5:7" x14ac:dyDescent="0.25">
      <c r="E207" s="34"/>
      <c r="F207" s="22"/>
      <c r="G207" s="34"/>
    </row>
    <row r="208" spans="5:7" x14ac:dyDescent="0.25">
      <c r="E208" s="34"/>
      <c r="F208" s="22"/>
      <c r="G208" s="34"/>
    </row>
    <row r="209" spans="5:7" x14ac:dyDescent="0.25">
      <c r="E209" s="34"/>
      <c r="F209" s="22"/>
      <c r="G209" s="34"/>
    </row>
    <row r="210" spans="5:7" x14ac:dyDescent="0.25">
      <c r="E210" s="34"/>
      <c r="F210" s="22"/>
      <c r="G210" s="34"/>
    </row>
    <row r="211" spans="5:7" x14ac:dyDescent="0.25">
      <c r="E211" s="34"/>
      <c r="F211" s="22"/>
      <c r="G211" s="34"/>
    </row>
    <row r="212" spans="5:7" x14ac:dyDescent="0.25">
      <c r="E212" s="34"/>
      <c r="F212" s="22"/>
      <c r="G212" s="34"/>
    </row>
    <row r="213" spans="5:7" x14ac:dyDescent="0.25">
      <c r="E213" s="34"/>
      <c r="F213" s="22"/>
      <c r="G213" s="34"/>
    </row>
    <row r="214" spans="5:7" x14ac:dyDescent="0.25">
      <c r="E214" s="34"/>
      <c r="F214" s="22"/>
      <c r="G214" s="34"/>
    </row>
    <row r="215" spans="5:7" x14ac:dyDescent="0.25">
      <c r="E215" s="34"/>
      <c r="F215" s="22"/>
      <c r="G215" s="34"/>
    </row>
    <row r="216" spans="5:7" x14ac:dyDescent="0.25">
      <c r="E216" s="34"/>
      <c r="F216" s="22"/>
      <c r="G216" s="34"/>
    </row>
    <row r="217" spans="5:7" x14ac:dyDescent="0.25">
      <c r="E217" s="34"/>
      <c r="F217" s="22"/>
      <c r="G217" s="34"/>
    </row>
    <row r="218" spans="5:7" x14ac:dyDescent="0.25">
      <c r="E218" s="34"/>
      <c r="F218" s="22"/>
      <c r="G218" s="34"/>
    </row>
    <row r="219" spans="5:7" x14ac:dyDescent="0.25">
      <c r="E219" s="34"/>
      <c r="F219" s="22"/>
      <c r="G219" s="34"/>
    </row>
    <row r="220" spans="5:7" x14ac:dyDescent="0.25">
      <c r="E220" s="34"/>
      <c r="F220" s="22"/>
      <c r="G220" s="34"/>
    </row>
    <row r="221" spans="5:7" x14ac:dyDescent="0.25">
      <c r="E221" s="34"/>
      <c r="F221" s="22"/>
      <c r="G221" s="34"/>
    </row>
    <row r="222" spans="5:7" x14ac:dyDescent="0.25">
      <c r="E222" s="34"/>
      <c r="F222" s="22"/>
      <c r="G222" s="34"/>
    </row>
    <row r="223" spans="5:7" x14ac:dyDescent="0.25">
      <c r="E223" s="34"/>
      <c r="F223" s="22"/>
      <c r="G223" s="34"/>
    </row>
    <row r="224" spans="5:7" x14ac:dyDescent="0.25">
      <c r="E224" s="34"/>
      <c r="F224" s="22"/>
      <c r="G224" s="34"/>
    </row>
    <row r="225" spans="5:7" x14ac:dyDescent="0.25">
      <c r="E225" s="34"/>
      <c r="F225" s="22"/>
      <c r="G225" s="34"/>
    </row>
    <row r="226" spans="5:7" x14ac:dyDescent="0.25">
      <c r="E226" s="34"/>
      <c r="F226" s="22"/>
      <c r="G226" s="34"/>
    </row>
    <row r="227" spans="5:7" x14ac:dyDescent="0.25">
      <c r="E227" s="34"/>
      <c r="F227" s="22"/>
      <c r="G227" s="34"/>
    </row>
    <row r="228" spans="5:7" x14ac:dyDescent="0.25">
      <c r="E228" s="34"/>
      <c r="F228" s="22"/>
      <c r="G228" s="34"/>
    </row>
    <row r="229" spans="5:7" x14ac:dyDescent="0.25">
      <c r="E229" s="34"/>
      <c r="F229" s="22"/>
      <c r="G229" s="34"/>
    </row>
    <row r="230" spans="5:7" x14ac:dyDescent="0.25">
      <c r="E230" s="34"/>
      <c r="F230" s="22"/>
      <c r="G230" s="34"/>
    </row>
    <row r="231" spans="5:7" x14ac:dyDescent="0.25">
      <c r="E231" s="34"/>
      <c r="F231" s="22"/>
      <c r="G231" s="34"/>
    </row>
    <row r="232" spans="5:7" x14ac:dyDescent="0.25">
      <c r="E232" s="34"/>
      <c r="F232" s="22"/>
      <c r="G232" s="34"/>
    </row>
    <row r="233" spans="5:7" x14ac:dyDescent="0.25">
      <c r="E233" s="34"/>
      <c r="F233" s="22"/>
      <c r="G233" s="34"/>
    </row>
    <row r="234" spans="5:7" x14ac:dyDescent="0.25">
      <c r="E234" s="34"/>
      <c r="F234" s="22"/>
      <c r="G234" s="34"/>
    </row>
    <row r="235" spans="5:7" x14ac:dyDescent="0.25">
      <c r="E235" s="34"/>
      <c r="F235" s="22"/>
      <c r="G235" s="34"/>
    </row>
    <row r="236" spans="5:7" x14ac:dyDescent="0.25">
      <c r="E236" s="34"/>
      <c r="F236" s="22"/>
      <c r="G236" s="34"/>
    </row>
    <row r="237" spans="5:7" x14ac:dyDescent="0.25">
      <c r="E237" s="34"/>
      <c r="F237" s="22"/>
      <c r="G237" s="34"/>
    </row>
    <row r="238" spans="5:7" x14ac:dyDescent="0.25">
      <c r="E238" s="34"/>
      <c r="F238" s="22"/>
      <c r="G238" s="34"/>
    </row>
    <row r="239" spans="5:7" x14ac:dyDescent="0.25">
      <c r="E239" s="34"/>
      <c r="F239" s="22"/>
      <c r="G239" s="34"/>
    </row>
    <row r="240" spans="5:7" x14ac:dyDescent="0.25">
      <c r="E240" s="34"/>
      <c r="F240" s="22"/>
      <c r="G240" s="34"/>
    </row>
    <row r="241" spans="5:7" x14ac:dyDescent="0.25">
      <c r="E241" s="34"/>
      <c r="F241" s="22"/>
      <c r="G241" s="34"/>
    </row>
    <row r="242" spans="5:7" x14ac:dyDescent="0.25">
      <c r="E242" s="34"/>
      <c r="F242" s="22"/>
      <c r="G242" s="34"/>
    </row>
    <row r="243" spans="5:7" x14ac:dyDescent="0.25">
      <c r="E243" s="34"/>
      <c r="F243" s="22"/>
      <c r="G243" s="34"/>
    </row>
    <row r="244" spans="5:7" x14ac:dyDescent="0.25">
      <c r="E244" s="34"/>
      <c r="F244" s="22"/>
      <c r="G244" s="34"/>
    </row>
    <row r="245" spans="5:7" x14ac:dyDescent="0.25">
      <c r="E245" s="34"/>
      <c r="F245" s="22"/>
      <c r="G245" s="34"/>
    </row>
    <row r="246" spans="5:7" x14ac:dyDescent="0.25">
      <c r="E246" s="34"/>
      <c r="F246" s="22"/>
      <c r="G246" s="34"/>
    </row>
    <row r="247" spans="5:7" x14ac:dyDescent="0.25">
      <c r="E247" s="34"/>
      <c r="F247" s="22"/>
      <c r="G247" s="34"/>
    </row>
    <row r="248" spans="5:7" x14ac:dyDescent="0.25">
      <c r="E248" s="34"/>
      <c r="F248" s="22"/>
      <c r="G248" s="34"/>
    </row>
    <row r="249" spans="5:7" x14ac:dyDescent="0.25">
      <c r="E249" s="34"/>
      <c r="F249" s="22"/>
      <c r="G249" s="34"/>
    </row>
    <row r="250" spans="5:7" x14ac:dyDescent="0.25">
      <c r="E250" s="34"/>
      <c r="F250" s="22"/>
      <c r="G250" s="34"/>
    </row>
    <row r="251" spans="5:7" x14ac:dyDescent="0.25">
      <c r="E251" s="34"/>
      <c r="F251" s="22"/>
      <c r="G251" s="34"/>
    </row>
    <row r="252" spans="5:7" x14ac:dyDescent="0.25">
      <c r="E252" s="34"/>
      <c r="F252" s="22"/>
      <c r="G252" s="34"/>
    </row>
    <row r="253" spans="5:7" x14ac:dyDescent="0.25">
      <c r="E253" s="34"/>
      <c r="F253" s="22"/>
      <c r="G253" s="34"/>
    </row>
    <row r="254" spans="5:7" x14ac:dyDescent="0.25">
      <c r="E254" s="34"/>
      <c r="F254" s="22"/>
      <c r="G254" s="34"/>
    </row>
    <row r="255" spans="5:7" x14ac:dyDescent="0.25">
      <c r="E255" s="34"/>
      <c r="F255" s="22"/>
      <c r="G255" s="34"/>
    </row>
    <row r="256" spans="5:7" x14ac:dyDescent="0.25">
      <c r="E256" s="34"/>
      <c r="F256" s="22"/>
      <c r="G256" s="34"/>
    </row>
    <row r="257" spans="5:7" x14ac:dyDescent="0.25">
      <c r="E257" s="34"/>
      <c r="F257" s="22"/>
      <c r="G257" s="34"/>
    </row>
    <row r="258" spans="5:7" x14ac:dyDescent="0.25">
      <c r="E258" s="34"/>
      <c r="F258" s="22"/>
      <c r="G258" s="34"/>
    </row>
    <row r="259" spans="5:7" x14ac:dyDescent="0.25">
      <c r="E259" s="34"/>
      <c r="F259" s="22"/>
      <c r="G259" s="34"/>
    </row>
    <row r="260" spans="5:7" x14ac:dyDescent="0.25">
      <c r="E260" s="34"/>
      <c r="F260" s="22"/>
      <c r="G260" s="34"/>
    </row>
    <row r="261" spans="5:7" x14ac:dyDescent="0.25">
      <c r="E261" s="34"/>
      <c r="F261" s="22"/>
      <c r="G261" s="34"/>
    </row>
    <row r="262" spans="5:7" x14ac:dyDescent="0.25">
      <c r="E262" s="34"/>
      <c r="F262" s="22"/>
      <c r="G262" s="34"/>
    </row>
    <row r="263" spans="5:7" x14ac:dyDescent="0.25">
      <c r="E263" s="34"/>
      <c r="F263" s="22"/>
      <c r="G263" s="34"/>
    </row>
    <row r="264" spans="5:7" x14ac:dyDescent="0.25">
      <c r="E264" s="34"/>
      <c r="F264" s="22"/>
      <c r="G264" s="34"/>
    </row>
    <row r="265" spans="5:7" x14ac:dyDescent="0.25">
      <c r="E265" s="34"/>
      <c r="F265" s="22"/>
      <c r="G265" s="34"/>
    </row>
    <row r="266" spans="5:7" x14ac:dyDescent="0.25">
      <c r="E266" s="34"/>
      <c r="F266" s="22"/>
      <c r="G266" s="34"/>
    </row>
    <row r="267" spans="5:7" x14ac:dyDescent="0.25">
      <c r="E267" s="34"/>
      <c r="F267" s="22"/>
      <c r="G267" s="34"/>
    </row>
    <row r="268" spans="5:7" x14ac:dyDescent="0.25">
      <c r="E268" s="34"/>
      <c r="F268" s="22"/>
      <c r="G268" s="34"/>
    </row>
    <row r="269" spans="5:7" x14ac:dyDescent="0.25">
      <c r="E269" s="34"/>
      <c r="F269" s="22"/>
      <c r="G269" s="34"/>
    </row>
    <row r="270" spans="5:7" x14ac:dyDescent="0.25">
      <c r="E270" s="34"/>
      <c r="F270" s="22"/>
      <c r="G270" s="34"/>
    </row>
    <row r="271" spans="5:7" x14ac:dyDescent="0.25">
      <c r="E271" s="34"/>
      <c r="F271" s="22"/>
      <c r="G271" s="34"/>
    </row>
    <row r="272" spans="5:7" x14ac:dyDescent="0.25">
      <c r="E272" s="34"/>
      <c r="F272" s="22"/>
      <c r="G272" s="34"/>
    </row>
    <row r="273" spans="5:7" x14ac:dyDescent="0.25">
      <c r="E273" s="34"/>
      <c r="F273" s="22"/>
      <c r="G273" s="34"/>
    </row>
    <row r="274" spans="5:7" x14ac:dyDescent="0.25">
      <c r="E274" s="34"/>
      <c r="F274" s="22"/>
      <c r="G274" s="34"/>
    </row>
    <row r="275" spans="5:7" x14ac:dyDescent="0.25">
      <c r="E275" s="34"/>
      <c r="F275" s="22"/>
      <c r="G275" s="34"/>
    </row>
    <row r="276" spans="5:7" x14ac:dyDescent="0.25">
      <c r="E276" s="34"/>
      <c r="F276" s="33"/>
      <c r="G276" s="34"/>
    </row>
    <row r="277" spans="5:7" x14ac:dyDescent="0.25">
      <c r="E277" s="34"/>
      <c r="F277" s="33"/>
      <c r="G277" s="34"/>
    </row>
    <row r="278" spans="5:7" x14ac:dyDescent="0.25">
      <c r="E278" s="34"/>
      <c r="F278" s="33"/>
      <c r="G278" s="34"/>
    </row>
    <row r="279" spans="5:7" x14ac:dyDescent="0.25">
      <c r="E279" s="34"/>
      <c r="F279" s="33"/>
      <c r="G279" s="34"/>
    </row>
    <row r="280" spans="5:7" x14ac:dyDescent="0.25">
      <c r="E280" s="34"/>
      <c r="F280" s="33"/>
      <c r="G280" s="34"/>
    </row>
    <row r="281" spans="5:7" x14ac:dyDescent="0.25">
      <c r="E281" s="34"/>
      <c r="F281" s="33"/>
      <c r="G281" s="34"/>
    </row>
    <row r="282" spans="5:7" x14ac:dyDescent="0.25">
      <c r="E282" s="34"/>
      <c r="F282" s="33"/>
      <c r="G282" s="34"/>
    </row>
    <row r="283" spans="5:7" x14ac:dyDescent="0.25">
      <c r="E283" s="34"/>
      <c r="F283" s="33"/>
      <c r="G283" s="34"/>
    </row>
    <row r="284" spans="5:7" x14ac:dyDescent="0.25">
      <c r="E284" s="34"/>
      <c r="F284" s="33"/>
      <c r="G284" s="34"/>
    </row>
    <row r="285" spans="5:7" x14ac:dyDescent="0.25">
      <c r="E285" s="34"/>
      <c r="F285" s="33"/>
      <c r="G285" s="34"/>
    </row>
    <row r="286" spans="5:7" x14ac:dyDescent="0.25">
      <c r="E286" s="34"/>
      <c r="F286" s="33"/>
      <c r="G286" s="34"/>
    </row>
    <row r="287" spans="5:7" x14ac:dyDescent="0.25">
      <c r="E287" s="34"/>
      <c r="F287" s="33"/>
      <c r="G287" s="34"/>
    </row>
    <row r="288" spans="5:7" x14ac:dyDescent="0.25">
      <c r="E288" s="34"/>
      <c r="F288" s="33"/>
      <c r="G288" s="34"/>
    </row>
    <row r="289" spans="5:7" x14ac:dyDescent="0.25">
      <c r="E289" s="34"/>
      <c r="F289" s="33"/>
      <c r="G289" s="34"/>
    </row>
    <row r="290" spans="5:7" x14ac:dyDescent="0.25">
      <c r="E290" s="34"/>
      <c r="F290" s="33"/>
      <c r="G290" s="34"/>
    </row>
    <row r="291" spans="5:7" x14ac:dyDescent="0.25">
      <c r="E291" s="34"/>
      <c r="F291" s="33"/>
      <c r="G291" s="34"/>
    </row>
    <row r="292" spans="5:7" x14ac:dyDescent="0.25">
      <c r="E292" s="34"/>
      <c r="F292" s="33"/>
      <c r="G292" s="34"/>
    </row>
    <row r="293" spans="5:7" x14ac:dyDescent="0.25">
      <c r="E293" s="34"/>
      <c r="F293" s="33"/>
      <c r="G293" s="34"/>
    </row>
    <row r="294" spans="5:7" x14ac:dyDescent="0.25">
      <c r="E294" s="34"/>
      <c r="F294" s="33"/>
      <c r="G294" s="34"/>
    </row>
    <row r="295" spans="5:7" x14ac:dyDescent="0.25">
      <c r="E295" s="34"/>
      <c r="F295" s="33"/>
      <c r="G295" s="34"/>
    </row>
    <row r="296" spans="5:7" x14ac:dyDescent="0.25">
      <c r="E296" s="34"/>
      <c r="F296" s="33"/>
      <c r="G296" s="34"/>
    </row>
    <row r="297" spans="5:7" x14ac:dyDescent="0.25">
      <c r="E297" s="34"/>
      <c r="F297" s="33"/>
      <c r="G297" s="34"/>
    </row>
    <row r="298" spans="5:7" x14ac:dyDescent="0.25">
      <c r="E298" s="34"/>
      <c r="F298" s="33"/>
      <c r="G298" s="34"/>
    </row>
    <row r="299" spans="5:7" x14ac:dyDescent="0.25">
      <c r="E299" s="34"/>
      <c r="F299" s="33"/>
      <c r="G299" s="34"/>
    </row>
    <row r="300" spans="5:7" x14ac:dyDescent="0.25">
      <c r="E300" s="34"/>
      <c r="F300" s="33"/>
      <c r="G300" s="34"/>
    </row>
    <row r="301" spans="5:7" x14ac:dyDescent="0.25">
      <c r="E301" s="34"/>
      <c r="F301" s="33"/>
      <c r="G301" s="34"/>
    </row>
    <row r="302" spans="5:7" x14ac:dyDescent="0.25">
      <c r="E302" s="34"/>
      <c r="F302" s="33"/>
      <c r="G302" s="34"/>
    </row>
    <row r="303" spans="5:7" x14ac:dyDescent="0.25">
      <c r="E303" s="34"/>
      <c r="F303" s="33"/>
      <c r="G303" s="34"/>
    </row>
    <row r="304" spans="5:7" x14ac:dyDescent="0.25">
      <c r="E304" s="34"/>
      <c r="F304" s="33"/>
      <c r="G304" s="34"/>
    </row>
    <row r="305" spans="5:7" x14ac:dyDescent="0.25">
      <c r="E305" s="34"/>
      <c r="F305" s="33"/>
      <c r="G305" s="34"/>
    </row>
    <row r="306" spans="5:7" x14ac:dyDescent="0.25">
      <c r="E306" s="34"/>
      <c r="F306" s="33"/>
      <c r="G306" s="34"/>
    </row>
    <row r="307" spans="5:7" x14ac:dyDescent="0.25">
      <c r="E307" s="34"/>
      <c r="F307" s="33"/>
      <c r="G307" s="34"/>
    </row>
    <row r="308" spans="5:7" x14ac:dyDescent="0.25">
      <c r="E308" s="34"/>
      <c r="F308" s="33"/>
      <c r="G308" s="34"/>
    </row>
    <row r="309" spans="5:7" x14ac:dyDescent="0.25">
      <c r="E309" s="34"/>
      <c r="F309" s="33"/>
      <c r="G309" s="34"/>
    </row>
    <row r="310" spans="5:7" x14ac:dyDescent="0.25">
      <c r="E310" s="34"/>
      <c r="F310" s="33"/>
      <c r="G310" s="34"/>
    </row>
    <row r="311" spans="5:7" x14ac:dyDescent="0.25">
      <c r="E311" s="34"/>
      <c r="F311" s="33"/>
      <c r="G311" s="34"/>
    </row>
    <row r="312" spans="5:7" x14ac:dyDescent="0.25">
      <c r="E312" s="34"/>
      <c r="F312" s="33"/>
      <c r="G312" s="34"/>
    </row>
    <row r="313" spans="5:7" x14ac:dyDescent="0.25">
      <c r="E313" s="34"/>
      <c r="F313" s="33"/>
      <c r="G313" s="34"/>
    </row>
    <row r="314" spans="5:7" x14ac:dyDescent="0.25">
      <c r="E314" s="34"/>
      <c r="F314" s="33"/>
      <c r="G314" s="34"/>
    </row>
    <row r="315" spans="5:7" x14ac:dyDescent="0.25">
      <c r="E315" s="34"/>
      <c r="F315" s="33"/>
      <c r="G315" s="34"/>
    </row>
    <row r="316" spans="5:7" x14ac:dyDescent="0.25">
      <c r="E316" s="34"/>
      <c r="F316" s="33"/>
      <c r="G316" s="34"/>
    </row>
    <row r="317" spans="5:7" x14ac:dyDescent="0.25">
      <c r="E317" s="34"/>
      <c r="F317" s="33"/>
      <c r="G317" s="34"/>
    </row>
    <row r="318" spans="5:7" x14ac:dyDescent="0.25">
      <c r="E318" s="34"/>
      <c r="F318" s="33"/>
      <c r="G318" s="34"/>
    </row>
    <row r="319" spans="5:7" x14ac:dyDescent="0.25">
      <c r="E319" s="34"/>
      <c r="F319" s="33"/>
      <c r="G319" s="34"/>
    </row>
    <row r="320" spans="5:7" x14ac:dyDescent="0.25">
      <c r="E320" s="34"/>
      <c r="F320" s="33"/>
      <c r="G320" s="34"/>
    </row>
    <row r="321" spans="5:7" x14ac:dyDescent="0.25">
      <c r="E321" s="34"/>
      <c r="F321" s="33"/>
      <c r="G321" s="34"/>
    </row>
    <row r="322" spans="5:7" x14ac:dyDescent="0.25">
      <c r="E322" s="34"/>
      <c r="F322" s="33"/>
      <c r="G322" s="34"/>
    </row>
    <row r="323" spans="5:7" x14ac:dyDescent="0.25">
      <c r="E323" s="34"/>
      <c r="F323" s="33"/>
      <c r="G323" s="34"/>
    </row>
    <row r="324" spans="5:7" x14ac:dyDescent="0.25">
      <c r="E324" s="34"/>
      <c r="F324" s="33"/>
      <c r="G324" s="34"/>
    </row>
    <row r="325" spans="5:7" x14ac:dyDescent="0.25">
      <c r="E325" s="34"/>
      <c r="F325" s="33"/>
      <c r="G325" s="34"/>
    </row>
    <row r="326" spans="5:7" x14ac:dyDescent="0.25">
      <c r="E326" s="34"/>
      <c r="F326" s="33"/>
      <c r="G326" s="34"/>
    </row>
    <row r="327" spans="5:7" x14ac:dyDescent="0.25">
      <c r="E327" s="34"/>
      <c r="F327" s="33"/>
      <c r="G327" s="34"/>
    </row>
    <row r="328" spans="5:7" x14ac:dyDescent="0.25">
      <c r="E328" s="34"/>
      <c r="F328" s="33"/>
      <c r="G328" s="34"/>
    </row>
    <row r="329" spans="5:7" x14ac:dyDescent="0.25">
      <c r="E329" s="34"/>
      <c r="F329" s="33"/>
      <c r="G329" s="34"/>
    </row>
    <row r="330" spans="5:7" x14ac:dyDescent="0.25">
      <c r="E330" s="34"/>
      <c r="F330" s="33"/>
      <c r="G330" s="34"/>
    </row>
    <row r="331" spans="5:7" x14ac:dyDescent="0.25">
      <c r="E331" s="34"/>
      <c r="F331" s="33"/>
      <c r="G331" s="34"/>
    </row>
    <row r="332" spans="5:7" x14ac:dyDescent="0.25">
      <c r="E332" s="34"/>
      <c r="F332" s="33"/>
      <c r="G332" s="34"/>
    </row>
    <row r="333" spans="5:7" x14ac:dyDescent="0.25">
      <c r="E333" s="34"/>
      <c r="F333" s="33"/>
      <c r="G333" s="34"/>
    </row>
    <row r="334" spans="5:7" x14ac:dyDescent="0.25">
      <c r="E334" s="34"/>
      <c r="F334" s="33"/>
      <c r="G334" s="34"/>
    </row>
    <row r="335" spans="5:7" x14ac:dyDescent="0.25">
      <c r="E335" s="34"/>
      <c r="F335" s="33"/>
      <c r="G335" s="34"/>
    </row>
    <row r="336" spans="5:7" x14ac:dyDescent="0.25">
      <c r="E336" s="34"/>
      <c r="F336" s="33"/>
      <c r="G336" s="34"/>
    </row>
    <row r="337" spans="5:7" x14ac:dyDescent="0.25">
      <c r="E337" s="34"/>
      <c r="F337" s="33"/>
      <c r="G337" s="34"/>
    </row>
    <row r="338" spans="5:7" x14ac:dyDescent="0.25">
      <c r="E338" s="34"/>
      <c r="F338" s="33"/>
      <c r="G338" s="34"/>
    </row>
    <row r="339" spans="5:7" x14ac:dyDescent="0.25">
      <c r="E339" s="34"/>
      <c r="F339" s="33"/>
      <c r="G339" s="34"/>
    </row>
    <row r="340" spans="5:7" x14ac:dyDescent="0.25">
      <c r="E340" s="34"/>
      <c r="F340" s="33"/>
      <c r="G340" s="34"/>
    </row>
    <row r="341" spans="5:7" x14ac:dyDescent="0.25">
      <c r="E341" s="34"/>
      <c r="F341" s="33"/>
      <c r="G341" s="34"/>
    </row>
    <row r="342" spans="5:7" x14ac:dyDescent="0.25">
      <c r="E342" s="34"/>
      <c r="F342" s="33"/>
      <c r="G342" s="34"/>
    </row>
    <row r="343" spans="5:7" x14ac:dyDescent="0.25">
      <c r="E343" s="34"/>
      <c r="F343" s="33"/>
      <c r="G343" s="34"/>
    </row>
    <row r="344" spans="5:7" x14ac:dyDescent="0.25">
      <c r="E344" s="34"/>
      <c r="F344" s="33"/>
      <c r="G344" s="34"/>
    </row>
    <row r="345" spans="5:7" x14ac:dyDescent="0.25">
      <c r="E345" s="34"/>
      <c r="F345" s="33"/>
      <c r="G345" s="34"/>
    </row>
    <row r="346" spans="5:7" x14ac:dyDescent="0.25">
      <c r="E346" s="34"/>
      <c r="F346" s="33"/>
      <c r="G346" s="34"/>
    </row>
    <row r="347" spans="5:7" x14ac:dyDescent="0.25">
      <c r="E347" s="34"/>
      <c r="F347" s="33"/>
      <c r="G347" s="34"/>
    </row>
    <row r="348" spans="5:7" x14ac:dyDescent="0.25">
      <c r="E348" s="34"/>
      <c r="F348" s="33"/>
      <c r="G348" s="34"/>
    </row>
    <row r="349" spans="5:7" x14ac:dyDescent="0.25">
      <c r="E349" s="34"/>
      <c r="F349" s="33"/>
      <c r="G349" s="34"/>
    </row>
    <row r="350" spans="5:7" x14ac:dyDescent="0.25">
      <c r="E350" s="34"/>
      <c r="F350" s="33"/>
      <c r="G350" s="34"/>
    </row>
    <row r="351" spans="5:7" x14ac:dyDescent="0.25">
      <c r="E351" s="34"/>
      <c r="F351" s="33"/>
      <c r="G351" s="34"/>
    </row>
    <row r="352" spans="5:7" x14ac:dyDescent="0.25">
      <c r="E352" s="34"/>
      <c r="F352" s="33"/>
      <c r="G352" s="34"/>
    </row>
    <row r="353" spans="5:7" x14ac:dyDescent="0.25">
      <c r="E353" s="34"/>
      <c r="F353" s="33"/>
      <c r="G353" s="34"/>
    </row>
    <row r="354" spans="5:7" x14ac:dyDescent="0.25">
      <c r="E354" s="34"/>
      <c r="F354" s="33"/>
      <c r="G354" s="34"/>
    </row>
    <row r="355" spans="5:7" x14ac:dyDescent="0.25">
      <c r="E355" s="34"/>
      <c r="F355" s="33"/>
      <c r="G355" s="34"/>
    </row>
    <row r="356" spans="5:7" x14ac:dyDescent="0.25">
      <c r="E356" s="34"/>
      <c r="F356" s="33"/>
      <c r="G356" s="34"/>
    </row>
    <row r="357" spans="5:7" x14ac:dyDescent="0.25">
      <c r="E357" s="34"/>
      <c r="F357" s="33"/>
      <c r="G357" s="34"/>
    </row>
    <row r="358" spans="5:7" x14ac:dyDescent="0.25">
      <c r="E358" s="34"/>
      <c r="F358" s="33"/>
      <c r="G358" s="34"/>
    </row>
    <row r="359" spans="5:7" x14ac:dyDescent="0.25">
      <c r="E359" s="34"/>
      <c r="F359" s="33"/>
      <c r="G359" s="34"/>
    </row>
    <row r="360" spans="5:7" x14ac:dyDescent="0.25">
      <c r="E360" s="34"/>
      <c r="F360" s="33"/>
      <c r="G360" s="34"/>
    </row>
    <row r="361" spans="5:7" x14ac:dyDescent="0.25">
      <c r="E361" s="34"/>
      <c r="F361" s="33"/>
      <c r="G361" s="34"/>
    </row>
    <row r="362" spans="5:7" x14ac:dyDescent="0.25">
      <c r="E362" s="34"/>
      <c r="F362" s="33"/>
      <c r="G362" s="34"/>
    </row>
    <row r="363" spans="5:7" x14ac:dyDescent="0.25">
      <c r="E363" s="34"/>
      <c r="F363" s="33"/>
      <c r="G363" s="34"/>
    </row>
    <row r="364" spans="5:7" x14ac:dyDescent="0.25">
      <c r="E364" s="34"/>
      <c r="F364" s="33"/>
      <c r="G364" s="34"/>
    </row>
    <row r="365" spans="5:7" x14ac:dyDescent="0.25">
      <c r="E365" s="34"/>
      <c r="F365" s="33"/>
      <c r="G365" s="34"/>
    </row>
    <row r="366" spans="5:7" x14ac:dyDescent="0.25">
      <c r="E366" s="34"/>
      <c r="F366" s="33"/>
      <c r="G366" s="34"/>
    </row>
    <row r="367" spans="5:7" x14ac:dyDescent="0.25">
      <c r="E367" s="34"/>
      <c r="F367" s="33"/>
      <c r="G367" s="34"/>
    </row>
    <row r="368" spans="5:7" x14ac:dyDescent="0.25">
      <c r="E368" s="34"/>
      <c r="F368" s="33"/>
      <c r="G368" s="34"/>
    </row>
    <row r="369" spans="5:7" x14ac:dyDescent="0.25">
      <c r="E369" s="34"/>
      <c r="F369" s="33"/>
      <c r="G369" s="34"/>
    </row>
    <row r="370" spans="5:7" x14ac:dyDescent="0.25">
      <c r="E370" s="34"/>
      <c r="F370" s="33"/>
      <c r="G370" s="34"/>
    </row>
    <row r="371" spans="5:7" x14ac:dyDescent="0.25">
      <c r="E371" s="34"/>
      <c r="F371" s="33"/>
      <c r="G371" s="34"/>
    </row>
    <row r="372" spans="5:7" x14ac:dyDescent="0.25">
      <c r="E372" s="34"/>
      <c r="F372" s="33"/>
      <c r="G372" s="34"/>
    </row>
    <row r="373" spans="5:7" x14ac:dyDescent="0.25">
      <c r="E373" s="34"/>
      <c r="F373" s="33"/>
      <c r="G373" s="34"/>
    </row>
    <row r="374" spans="5:7" x14ac:dyDescent="0.25">
      <c r="E374" s="34"/>
      <c r="F374" s="33"/>
      <c r="G374" s="34"/>
    </row>
    <row r="375" spans="5:7" x14ac:dyDescent="0.25">
      <c r="E375" s="34"/>
      <c r="F375" s="33"/>
      <c r="G375" s="34"/>
    </row>
    <row r="376" spans="5:7" x14ac:dyDescent="0.25">
      <c r="E376" s="34"/>
      <c r="F376" s="33"/>
      <c r="G376" s="34"/>
    </row>
    <row r="377" spans="5:7" x14ac:dyDescent="0.25">
      <c r="E377" s="34"/>
      <c r="F377" s="33"/>
      <c r="G377" s="34"/>
    </row>
    <row r="378" spans="5:7" x14ac:dyDescent="0.25">
      <c r="E378" s="34"/>
      <c r="F378" s="33"/>
      <c r="G378" s="34"/>
    </row>
    <row r="379" spans="5:7" x14ac:dyDescent="0.25">
      <c r="E379" s="34"/>
      <c r="F379" s="33"/>
      <c r="G379" s="34"/>
    </row>
    <row r="380" spans="5:7" x14ac:dyDescent="0.25">
      <c r="E380" s="34"/>
      <c r="F380" s="33"/>
      <c r="G380" s="34"/>
    </row>
    <row r="381" spans="5:7" x14ac:dyDescent="0.25">
      <c r="E381" s="34"/>
      <c r="F381" s="33"/>
      <c r="G381" s="34"/>
    </row>
    <row r="382" spans="5:7" x14ac:dyDescent="0.25">
      <c r="E382" s="34"/>
      <c r="F382" s="33"/>
      <c r="G382" s="34"/>
    </row>
    <row r="383" spans="5:7" x14ac:dyDescent="0.25">
      <c r="E383" s="34"/>
      <c r="F383" s="33"/>
      <c r="G383" s="34"/>
    </row>
    <row r="384" spans="5:7" x14ac:dyDescent="0.25">
      <c r="E384" s="34"/>
      <c r="F384" s="33"/>
      <c r="G384" s="34"/>
    </row>
    <row r="385" spans="5:7" x14ac:dyDescent="0.25">
      <c r="E385" s="34"/>
      <c r="F385" s="33"/>
      <c r="G385" s="34"/>
    </row>
    <row r="386" spans="5:7" x14ac:dyDescent="0.25">
      <c r="E386" s="34"/>
      <c r="F386" s="33"/>
      <c r="G386" s="34"/>
    </row>
    <row r="387" spans="5:7" x14ac:dyDescent="0.25">
      <c r="E387" s="34"/>
      <c r="F387" s="33"/>
      <c r="G387" s="34"/>
    </row>
    <row r="388" spans="5:7" x14ac:dyDescent="0.25">
      <c r="E388" s="34"/>
      <c r="F388" s="33"/>
      <c r="G388" s="34"/>
    </row>
    <row r="389" spans="5:7" x14ac:dyDescent="0.25">
      <c r="E389" s="34"/>
      <c r="F389" s="33"/>
      <c r="G389" s="34"/>
    </row>
    <row r="390" spans="5:7" x14ac:dyDescent="0.25">
      <c r="E390" s="34"/>
      <c r="F390" s="33"/>
      <c r="G390" s="34"/>
    </row>
    <row r="391" spans="5:7" x14ac:dyDescent="0.25">
      <c r="E391" s="34"/>
      <c r="F391" s="33"/>
      <c r="G391" s="34"/>
    </row>
    <row r="392" spans="5:7" x14ac:dyDescent="0.25">
      <c r="E392" s="34"/>
      <c r="F392" s="33"/>
      <c r="G392" s="34"/>
    </row>
    <row r="393" spans="5:7" x14ac:dyDescent="0.25">
      <c r="E393" s="34"/>
      <c r="F393" s="33"/>
      <c r="G393" s="34"/>
    </row>
    <row r="394" spans="5:7" x14ac:dyDescent="0.25">
      <c r="E394" s="34"/>
      <c r="F394" s="33"/>
      <c r="G394" s="34"/>
    </row>
    <row r="395" spans="5:7" x14ac:dyDescent="0.25">
      <c r="E395" s="34"/>
      <c r="F395" s="33"/>
      <c r="G395" s="34"/>
    </row>
    <row r="396" spans="5:7" x14ac:dyDescent="0.25">
      <c r="E396" s="34"/>
      <c r="F396" s="33"/>
      <c r="G396" s="34"/>
    </row>
    <row r="397" spans="5:7" x14ac:dyDescent="0.25">
      <c r="E397" s="34"/>
      <c r="F397" s="33"/>
      <c r="G397" s="34"/>
    </row>
    <row r="398" spans="5:7" x14ac:dyDescent="0.25">
      <c r="E398" s="34"/>
      <c r="F398" s="33"/>
      <c r="G398" s="34"/>
    </row>
    <row r="399" spans="5:7" x14ac:dyDescent="0.25">
      <c r="E399" s="34"/>
      <c r="F399" s="33"/>
      <c r="G399" s="34"/>
    </row>
    <row r="400" spans="5:7" x14ac:dyDescent="0.25">
      <c r="E400" s="34"/>
      <c r="F400" s="33"/>
      <c r="G400" s="34"/>
    </row>
    <row r="401" spans="5:7" x14ac:dyDescent="0.25">
      <c r="E401" s="34"/>
      <c r="F401" s="33"/>
      <c r="G401" s="34"/>
    </row>
    <row r="402" spans="5:7" x14ac:dyDescent="0.25">
      <c r="E402" s="34"/>
      <c r="F402" s="33"/>
      <c r="G402" s="34"/>
    </row>
    <row r="403" spans="5:7" x14ac:dyDescent="0.25">
      <c r="E403" s="34"/>
      <c r="F403" s="33"/>
      <c r="G403" s="34"/>
    </row>
    <row r="404" spans="5:7" x14ac:dyDescent="0.25">
      <c r="E404" s="34"/>
      <c r="F404" s="33"/>
      <c r="G404" s="34"/>
    </row>
    <row r="405" spans="5:7" x14ac:dyDescent="0.25">
      <c r="E405" s="34"/>
      <c r="F405" s="33"/>
      <c r="G405" s="34"/>
    </row>
    <row r="406" spans="5:7" x14ac:dyDescent="0.25">
      <c r="E406" s="34"/>
      <c r="F406" s="33"/>
      <c r="G406" s="34"/>
    </row>
    <row r="407" spans="5:7" x14ac:dyDescent="0.25">
      <c r="E407" s="34"/>
      <c r="F407" s="33"/>
      <c r="G407" s="34"/>
    </row>
    <row r="408" spans="5:7" x14ac:dyDescent="0.25">
      <c r="E408" s="34"/>
      <c r="F408" s="33"/>
      <c r="G408" s="34"/>
    </row>
    <row r="409" spans="5:7" x14ac:dyDescent="0.25">
      <c r="E409" s="34"/>
      <c r="F409" s="33"/>
      <c r="G409" s="34"/>
    </row>
    <row r="410" spans="5:7" x14ac:dyDescent="0.25">
      <c r="E410" s="34"/>
      <c r="F410" s="33"/>
      <c r="G410" s="34"/>
    </row>
    <row r="411" spans="5:7" x14ac:dyDescent="0.25">
      <c r="E411" s="34"/>
      <c r="F411" s="33"/>
      <c r="G411" s="34"/>
    </row>
    <row r="412" spans="5:7" x14ac:dyDescent="0.25">
      <c r="E412" s="34"/>
      <c r="F412" s="33"/>
      <c r="G412" s="34"/>
    </row>
    <row r="413" spans="5:7" x14ac:dyDescent="0.25">
      <c r="E413" s="34"/>
      <c r="F413" s="33"/>
      <c r="G413" s="34"/>
    </row>
    <row r="414" spans="5:7" x14ac:dyDescent="0.25">
      <c r="E414" s="34"/>
      <c r="F414" s="33"/>
      <c r="G414" s="34"/>
    </row>
    <row r="415" spans="5:7" x14ac:dyDescent="0.25">
      <c r="E415" s="34"/>
      <c r="F415" s="33"/>
      <c r="G415" s="34"/>
    </row>
    <row r="416" spans="5:7" x14ac:dyDescent="0.25">
      <c r="E416" s="34"/>
      <c r="F416" s="33"/>
      <c r="G416" s="34"/>
    </row>
    <row r="417" spans="5:7" x14ac:dyDescent="0.25">
      <c r="E417" s="34"/>
      <c r="F417" s="33"/>
      <c r="G417" s="34"/>
    </row>
    <row r="418" spans="5:7" x14ac:dyDescent="0.25">
      <c r="E418" s="34"/>
      <c r="F418" s="33"/>
      <c r="G418" s="34"/>
    </row>
    <row r="419" spans="5:7" x14ac:dyDescent="0.25">
      <c r="E419" s="34"/>
      <c r="F419" s="33"/>
      <c r="G419" s="34"/>
    </row>
    <row r="420" spans="5:7" x14ac:dyDescent="0.25">
      <c r="E420" s="34"/>
      <c r="F420" s="33"/>
      <c r="G420" s="34"/>
    </row>
    <row r="421" spans="5:7" x14ac:dyDescent="0.25">
      <c r="E421" s="34"/>
      <c r="F421" s="33"/>
      <c r="G421" s="34"/>
    </row>
    <row r="422" spans="5:7" x14ac:dyDescent="0.25">
      <c r="E422" s="34"/>
      <c r="F422" s="33"/>
      <c r="G422" s="34"/>
    </row>
    <row r="423" spans="5:7" x14ac:dyDescent="0.25">
      <c r="E423" s="34"/>
      <c r="F423" s="33"/>
      <c r="G423" s="34"/>
    </row>
    <row r="424" spans="5:7" x14ac:dyDescent="0.25">
      <c r="E424" s="34"/>
      <c r="F424" s="33"/>
      <c r="G424" s="34"/>
    </row>
    <row r="425" spans="5:7" x14ac:dyDescent="0.25">
      <c r="E425" s="34"/>
      <c r="F425" s="33"/>
      <c r="G425" s="34"/>
    </row>
    <row r="426" spans="5:7" x14ac:dyDescent="0.25">
      <c r="E426" s="34"/>
      <c r="F426" s="33"/>
      <c r="G426" s="34"/>
    </row>
    <row r="427" spans="5:7" x14ac:dyDescent="0.25">
      <c r="E427" s="34"/>
      <c r="F427" s="33"/>
      <c r="G427" s="34"/>
    </row>
    <row r="428" spans="5:7" x14ac:dyDescent="0.25">
      <c r="E428" s="34"/>
      <c r="F428" s="33"/>
      <c r="G428" s="34"/>
    </row>
    <row r="429" spans="5:7" x14ac:dyDescent="0.25">
      <c r="E429" s="34"/>
      <c r="F429" s="33"/>
      <c r="G429" s="34"/>
    </row>
    <row r="430" spans="5:7" x14ac:dyDescent="0.25">
      <c r="E430" s="34"/>
      <c r="F430" s="33"/>
      <c r="G430" s="34"/>
    </row>
    <row r="431" spans="5:7" x14ac:dyDescent="0.25">
      <c r="E431" s="34"/>
      <c r="F431" s="33"/>
      <c r="G431" s="34"/>
    </row>
    <row r="432" spans="5:7" x14ac:dyDescent="0.25">
      <c r="E432" s="34"/>
      <c r="F432" s="33"/>
      <c r="G432" s="34"/>
    </row>
    <row r="433" spans="5:7" x14ac:dyDescent="0.25">
      <c r="E433" s="34"/>
      <c r="F433" s="33"/>
      <c r="G433" s="34"/>
    </row>
    <row r="434" spans="5:7" x14ac:dyDescent="0.25">
      <c r="E434" s="34"/>
      <c r="F434" s="33"/>
      <c r="G434" s="34"/>
    </row>
    <row r="435" spans="5:7" x14ac:dyDescent="0.25">
      <c r="E435" s="34"/>
      <c r="F435" s="33"/>
      <c r="G435" s="34"/>
    </row>
    <row r="436" spans="5:7" x14ac:dyDescent="0.25">
      <c r="E436" s="34"/>
      <c r="F436" s="33"/>
      <c r="G436" s="34"/>
    </row>
    <row r="437" spans="5:7" x14ac:dyDescent="0.25">
      <c r="E437" s="34"/>
      <c r="F437" s="33"/>
      <c r="G437" s="34"/>
    </row>
    <row r="438" spans="5:7" x14ac:dyDescent="0.25">
      <c r="E438" s="34"/>
      <c r="F438" s="33"/>
      <c r="G438" s="34"/>
    </row>
    <row r="439" spans="5:7" x14ac:dyDescent="0.25">
      <c r="E439" s="34"/>
      <c r="F439" s="33"/>
      <c r="G439" s="34"/>
    </row>
    <row r="440" spans="5:7" x14ac:dyDescent="0.25">
      <c r="E440" s="34"/>
      <c r="F440" s="33"/>
      <c r="G440" s="34"/>
    </row>
    <row r="441" spans="5:7" x14ac:dyDescent="0.25">
      <c r="E441" s="34"/>
      <c r="F441" s="33"/>
      <c r="G441" s="34"/>
    </row>
    <row r="442" spans="5:7" x14ac:dyDescent="0.25">
      <c r="E442" s="34"/>
      <c r="F442" s="33"/>
      <c r="G442" s="34"/>
    </row>
    <row r="443" spans="5:7" x14ac:dyDescent="0.25">
      <c r="E443" s="34"/>
      <c r="F443" s="33"/>
      <c r="G443" s="34"/>
    </row>
    <row r="444" spans="5:7" x14ac:dyDescent="0.25">
      <c r="E444" s="34"/>
      <c r="F444" s="33"/>
      <c r="G444" s="34"/>
    </row>
    <row r="445" spans="5:7" x14ac:dyDescent="0.25">
      <c r="E445" s="34"/>
      <c r="F445" s="33"/>
      <c r="G445" s="34"/>
    </row>
    <row r="446" spans="5:7" x14ac:dyDescent="0.25">
      <c r="E446" s="34"/>
      <c r="F446" s="33"/>
      <c r="G446" s="34"/>
    </row>
    <row r="447" spans="5:7" x14ac:dyDescent="0.25">
      <c r="E447" s="34"/>
      <c r="F447" s="33"/>
      <c r="G447" s="34"/>
    </row>
    <row r="448" spans="5:7" x14ac:dyDescent="0.25">
      <c r="E448" s="34"/>
      <c r="F448" s="33"/>
      <c r="G448" s="34"/>
    </row>
    <row r="449" spans="5:7" x14ac:dyDescent="0.25">
      <c r="E449" s="34"/>
      <c r="F449" s="33"/>
      <c r="G449" s="34"/>
    </row>
    <row r="450" spans="5:7" x14ac:dyDescent="0.25">
      <c r="E450" s="34"/>
      <c r="F450" s="33"/>
      <c r="G450" s="34"/>
    </row>
    <row r="451" spans="5:7" x14ac:dyDescent="0.25">
      <c r="E451" s="34"/>
      <c r="F451" s="33"/>
      <c r="G451" s="34"/>
    </row>
    <row r="452" spans="5:7" x14ac:dyDescent="0.25">
      <c r="E452" s="34"/>
      <c r="F452" s="33"/>
      <c r="G452" s="34"/>
    </row>
    <row r="453" spans="5:7" x14ac:dyDescent="0.25">
      <c r="E453" s="34"/>
      <c r="F453" s="33"/>
      <c r="G453" s="34"/>
    </row>
    <row r="454" spans="5:7" x14ac:dyDescent="0.25">
      <c r="E454" s="34"/>
      <c r="F454" s="33"/>
      <c r="G454" s="34"/>
    </row>
    <row r="455" spans="5:7" x14ac:dyDescent="0.25">
      <c r="E455" s="34"/>
      <c r="F455" s="33"/>
      <c r="G455" s="34"/>
    </row>
    <row r="456" spans="5:7" x14ac:dyDescent="0.25">
      <c r="E456" s="34"/>
      <c r="F456" s="33"/>
      <c r="G456" s="34"/>
    </row>
    <row r="457" spans="5:7" x14ac:dyDescent="0.25">
      <c r="E457" s="34"/>
      <c r="F457" s="33"/>
      <c r="G457" s="34"/>
    </row>
    <row r="458" spans="5:7" x14ac:dyDescent="0.25">
      <c r="E458" s="34"/>
      <c r="F458" s="33"/>
      <c r="G458" s="34"/>
    </row>
    <row r="459" spans="5:7" x14ac:dyDescent="0.25">
      <c r="E459" s="34"/>
      <c r="F459" s="33"/>
      <c r="G459" s="34"/>
    </row>
    <row r="460" spans="5:7" x14ac:dyDescent="0.25">
      <c r="E460" s="34"/>
      <c r="F460" s="33"/>
      <c r="G460" s="34"/>
    </row>
    <row r="461" spans="5:7" x14ac:dyDescent="0.25">
      <c r="E461" s="34"/>
      <c r="F461" s="33"/>
      <c r="G461" s="34"/>
    </row>
    <row r="462" spans="5:7" x14ac:dyDescent="0.25">
      <c r="E462" s="34"/>
      <c r="F462" s="33"/>
      <c r="G462" s="34"/>
    </row>
    <row r="463" spans="5:7" x14ac:dyDescent="0.25">
      <c r="E463" s="34"/>
      <c r="F463" s="33"/>
      <c r="G463" s="34"/>
    </row>
    <row r="464" spans="5:7" x14ac:dyDescent="0.25">
      <c r="E464" s="34"/>
      <c r="F464" s="33"/>
      <c r="G464" s="34"/>
    </row>
    <row r="465" spans="5:7" x14ac:dyDescent="0.25">
      <c r="E465" s="34"/>
      <c r="F465" s="33"/>
      <c r="G465" s="34"/>
    </row>
    <row r="466" spans="5:7" x14ac:dyDescent="0.25">
      <c r="E466" s="34"/>
      <c r="F466" s="33"/>
      <c r="G466" s="34"/>
    </row>
    <row r="467" spans="5:7" x14ac:dyDescent="0.25">
      <c r="E467" s="34"/>
      <c r="F467" s="33"/>
      <c r="G467" s="34"/>
    </row>
    <row r="468" spans="5:7" x14ac:dyDescent="0.25">
      <c r="E468" s="34"/>
      <c r="F468" s="33"/>
      <c r="G468" s="34"/>
    </row>
    <row r="469" spans="5:7" x14ac:dyDescent="0.25">
      <c r="E469" s="34"/>
      <c r="F469" s="33"/>
      <c r="G469" s="34"/>
    </row>
    <row r="470" spans="5:7" x14ac:dyDescent="0.25">
      <c r="E470" s="34"/>
      <c r="F470" s="33"/>
      <c r="G470" s="34"/>
    </row>
    <row r="471" spans="5:7" x14ac:dyDescent="0.25">
      <c r="E471" s="34"/>
      <c r="F471" s="33"/>
      <c r="G471" s="34"/>
    </row>
    <row r="472" spans="5:7" x14ac:dyDescent="0.25">
      <c r="E472" s="34"/>
      <c r="F472" s="33"/>
      <c r="G472" s="34"/>
    </row>
    <row r="473" spans="5:7" x14ac:dyDescent="0.25">
      <c r="E473" s="34"/>
      <c r="F473" s="33"/>
      <c r="G473" s="34"/>
    </row>
    <row r="474" spans="5:7" x14ac:dyDescent="0.25">
      <c r="E474" s="34"/>
      <c r="F474" s="33"/>
      <c r="G474" s="34"/>
    </row>
    <row r="475" spans="5:7" x14ac:dyDescent="0.25">
      <c r="E475" s="34"/>
      <c r="F475" s="33"/>
      <c r="G475" s="34"/>
    </row>
    <row r="476" spans="5:7" x14ac:dyDescent="0.25">
      <c r="E476" s="34"/>
      <c r="F476" s="33"/>
      <c r="G476" s="34"/>
    </row>
    <row r="477" spans="5:7" x14ac:dyDescent="0.25">
      <c r="E477" s="34"/>
      <c r="F477" s="33"/>
      <c r="G477" s="34"/>
    </row>
    <row r="478" spans="5:7" x14ac:dyDescent="0.25">
      <c r="E478" s="34"/>
      <c r="F478" s="33"/>
      <c r="G478" s="34"/>
    </row>
    <row r="479" spans="5:7" x14ac:dyDescent="0.25">
      <c r="E479" s="34"/>
      <c r="F479" s="33"/>
      <c r="G479" s="34"/>
    </row>
    <row r="480" spans="5:7" x14ac:dyDescent="0.25">
      <c r="E480" s="34"/>
      <c r="F480" s="33"/>
      <c r="G480" s="34"/>
    </row>
    <row r="481" spans="5:7" x14ac:dyDescent="0.25">
      <c r="E481" s="34"/>
      <c r="F481" s="33"/>
      <c r="G481" s="34"/>
    </row>
    <row r="482" spans="5:7" x14ac:dyDescent="0.25">
      <c r="E482" s="34"/>
      <c r="F482" s="33"/>
      <c r="G482" s="34"/>
    </row>
    <row r="483" spans="5:7" x14ac:dyDescent="0.25">
      <c r="E483" s="34"/>
      <c r="F483" s="33"/>
      <c r="G483" s="34"/>
    </row>
    <row r="484" spans="5:7" x14ac:dyDescent="0.25">
      <c r="E484" s="34"/>
      <c r="F484" s="33"/>
      <c r="G484" s="34"/>
    </row>
    <row r="485" spans="5:7" x14ac:dyDescent="0.25">
      <c r="E485" s="34"/>
      <c r="F485" s="33"/>
      <c r="G485" s="34"/>
    </row>
    <row r="486" spans="5:7" x14ac:dyDescent="0.25">
      <c r="E486" s="34"/>
      <c r="F486" s="33"/>
      <c r="G486" s="34"/>
    </row>
    <row r="487" spans="5:7" x14ac:dyDescent="0.25">
      <c r="E487" s="34"/>
      <c r="F487" s="33"/>
      <c r="G487" s="34"/>
    </row>
    <row r="488" spans="5:7" x14ac:dyDescent="0.25">
      <c r="E488" s="34"/>
      <c r="F488" s="33"/>
      <c r="G488" s="34"/>
    </row>
    <row r="489" spans="5:7" x14ac:dyDescent="0.25">
      <c r="E489" s="34"/>
      <c r="F489" s="33"/>
      <c r="G489" s="34"/>
    </row>
    <row r="490" spans="5:7" x14ac:dyDescent="0.25">
      <c r="E490" s="34"/>
      <c r="F490" s="33"/>
      <c r="G490" s="34"/>
    </row>
    <row r="491" spans="5:7" x14ac:dyDescent="0.25">
      <c r="E491" s="34"/>
      <c r="F491" s="33"/>
      <c r="G491" s="34"/>
    </row>
    <row r="492" spans="5:7" x14ac:dyDescent="0.25">
      <c r="E492" s="34"/>
      <c r="F492" s="33"/>
      <c r="G492" s="34"/>
    </row>
    <row r="493" spans="5:7" x14ac:dyDescent="0.25">
      <c r="E493" s="34"/>
      <c r="F493" s="33"/>
      <c r="G493" s="34"/>
    </row>
    <row r="494" spans="5:7" x14ac:dyDescent="0.25">
      <c r="E494" s="34"/>
      <c r="F494" s="33"/>
      <c r="G494" s="34"/>
    </row>
    <row r="495" spans="5:7" x14ac:dyDescent="0.25">
      <c r="E495" s="34"/>
      <c r="F495" s="33"/>
      <c r="G495" s="34"/>
    </row>
    <row r="496" spans="5:7" x14ac:dyDescent="0.25">
      <c r="E496" s="34"/>
      <c r="F496" s="33"/>
      <c r="G496" s="34"/>
    </row>
    <row r="497" spans="5:7" x14ac:dyDescent="0.25">
      <c r="E497" s="34"/>
      <c r="F497" s="33"/>
      <c r="G497" s="34"/>
    </row>
    <row r="498" spans="5:7" x14ac:dyDescent="0.25">
      <c r="E498" s="34"/>
      <c r="F498" s="33"/>
      <c r="G498" s="34"/>
    </row>
    <row r="499" spans="5:7" x14ac:dyDescent="0.25">
      <c r="E499" s="34"/>
      <c r="F499" s="33"/>
      <c r="G499" s="34"/>
    </row>
    <row r="500" spans="5:7" x14ac:dyDescent="0.25">
      <c r="E500" s="34"/>
      <c r="F500" s="33"/>
      <c r="G500" s="34"/>
    </row>
    <row r="501" spans="5:7" x14ac:dyDescent="0.25">
      <c r="E501" s="34"/>
      <c r="F501" s="33"/>
      <c r="G501" s="34"/>
    </row>
    <row r="502" spans="5:7" x14ac:dyDescent="0.25">
      <c r="E502" s="34"/>
      <c r="F502" s="33"/>
      <c r="G502" s="34"/>
    </row>
    <row r="503" spans="5:7" x14ac:dyDescent="0.25">
      <c r="E503" s="34"/>
      <c r="F503" s="33"/>
      <c r="G503" s="34"/>
    </row>
    <row r="504" spans="5:7" x14ac:dyDescent="0.25">
      <c r="E504" s="34"/>
      <c r="F504" s="33"/>
      <c r="G504" s="34"/>
    </row>
    <row r="505" spans="5:7" x14ac:dyDescent="0.25">
      <c r="E505" s="34"/>
      <c r="F505" s="33"/>
      <c r="G505" s="34"/>
    </row>
    <row r="506" spans="5:7" x14ac:dyDescent="0.25">
      <c r="E506" s="34"/>
      <c r="F506" s="33"/>
      <c r="G506" s="34"/>
    </row>
    <row r="507" spans="5:7" x14ac:dyDescent="0.25">
      <c r="E507" s="34"/>
      <c r="F507" s="33"/>
      <c r="G507" s="34"/>
    </row>
    <row r="508" spans="5:7" x14ac:dyDescent="0.25">
      <c r="E508" s="34"/>
      <c r="F508" s="33"/>
      <c r="G508" s="34"/>
    </row>
    <row r="509" spans="5:7" x14ac:dyDescent="0.25">
      <c r="E509" s="34"/>
      <c r="F509" s="33"/>
      <c r="G509" s="34"/>
    </row>
    <row r="510" spans="5:7" x14ac:dyDescent="0.25">
      <c r="E510" s="34"/>
      <c r="F510" s="33"/>
      <c r="G510" s="34"/>
    </row>
    <row r="511" spans="5:7" x14ac:dyDescent="0.25">
      <c r="E511" s="34"/>
      <c r="F511" s="33"/>
      <c r="G511" s="34"/>
    </row>
    <row r="512" spans="5:7" x14ac:dyDescent="0.25">
      <c r="E512" s="34"/>
      <c r="F512" s="33"/>
      <c r="G512" s="34"/>
    </row>
    <row r="513" spans="5:7" x14ac:dyDescent="0.25">
      <c r="E513" s="34"/>
      <c r="F513" s="33"/>
      <c r="G513" s="34"/>
    </row>
    <row r="514" spans="5:7" x14ac:dyDescent="0.25">
      <c r="E514" s="34"/>
      <c r="F514" s="33"/>
      <c r="G514" s="34"/>
    </row>
    <row r="515" spans="5:7" x14ac:dyDescent="0.25">
      <c r="E515" s="34"/>
      <c r="F515" s="33"/>
      <c r="G515" s="34"/>
    </row>
    <row r="516" spans="5:7" x14ac:dyDescent="0.25">
      <c r="E516" s="34"/>
      <c r="F516" s="33"/>
      <c r="G516" s="34"/>
    </row>
    <row r="517" spans="5:7" x14ac:dyDescent="0.25">
      <c r="E517" s="34"/>
      <c r="F517" s="33"/>
      <c r="G517" s="34"/>
    </row>
    <row r="518" spans="5:7" x14ac:dyDescent="0.25">
      <c r="E518" s="34"/>
      <c r="F518" s="33"/>
      <c r="G518" s="34"/>
    </row>
    <row r="519" spans="5:7" x14ac:dyDescent="0.25">
      <c r="E519" s="34"/>
      <c r="F519" s="33"/>
      <c r="G519" s="34"/>
    </row>
    <row r="520" spans="5:7" x14ac:dyDescent="0.25">
      <c r="E520" s="34"/>
      <c r="F520" s="33"/>
      <c r="G520" s="34"/>
    </row>
    <row r="521" spans="5:7" x14ac:dyDescent="0.25">
      <c r="E521" s="34"/>
      <c r="F521" s="33"/>
      <c r="G521" s="34"/>
    </row>
    <row r="522" spans="5:7" x14ac:dyDescent="0.25">
      <c r="E522" s="34"/>
      <c r="F522" s="33"/>
      <c r="G522" s="34"/>
    </row>
    <row r="523" spans="5:7" x14ac:dyDescent="0.25">
      <c r="E523" s="34"/>
      <c r="F523" s="33"/>
      <c r="G523" s="34"/>
    </row>
    <row r="524" spans="5:7" x14ac:dyDescent="0.25">
      <c r="E524" s="34"/>
      <c r="F524" s="33"/>
      <c r="G524" s="34"/>
    </row>
    <row r="525" spans="5:7" x14ac:dyDescent="0.25">
      <c r="E525" s="34"/>
      <c r="F525" s="33"/>
      <c r="G525" s="34"/>
    </row>
    <row r="526" spans="5:7" x14ac:dyDescent="0.25">
      <c r="E526" s="34"/>
      <c r="F526" s="33"/>
      <c r="G526" s="34"/>
    </row>
    <row r="527" spans="5:7" x14ac:dyDescent="0.25">
      <c r="E527" s="34"/>
      <c r="F527" s="33"/>
      <c r="G527" s="34"/>
    </row>
    <row r="528" spans="5:7" x14ac:dyDescent="0.25">
      <c r="E528" s="34"/>
      <c r="F528" s="33"/>
      <c r="G528" s="34"/>
    </row>
    <row r="529" spans="5:7" x14ac:dyDescent="0.25">
      <c r="E529" s="34"/>
      <c r="F529" s="33"/>
      <c r="G529" s="34"/>
    </row>
    <row r="530" spans="5:7" x14ac:dyDescent="0.25">
      <c r="E530" s="34"/>
      <c r="F530" s="33"/>
      <c r="G530" s="34"/>
    </row>
    <row r="531" spans="5:7" x14ac:dyDescent="0.25">
      <c r="E531" s="34"/>
      <c r="F531" s="33"/>
      <c r="G531" s="34"/>
    </row>
    <row r="532" spans="5:7" x14ac:dyDescent="0.25">
      <c r="E532" s="34"/>
      <c r="F532" s="33"/>
      <c r="G532" s="34"/>
    </row>
    <row r="533" spans="5:7" x14ac:dyDescent="0.25">
      <c r="E533" s="34"/>
      <c r="F533" s="33"/>
      <c r="G533" s="34"/>
    </row>
    <row r="534" spans="5:7" x14ac:dyDescent="0.25">
      <c r="E534" s="34"/>
      <c r="F534" s="33"/>
      <c r="G534" s="34"/>
    </row>
    <row r="535" spans="5:7" x14ac:dyDescent="0.25">
      <c r="E535" s="34"/>
      <c r="F535" s="33"/>
      <c r="G535" s="34"/>
    </row>
  </sheetData>
  <mergeCells count="117">
    <mergeCell ref="B1:E1"/>
    <mergeCell ref="D6:E6"/>
    <mergeCell ref="B2:B6"/>
    <mergeCell ref="A2:A6"/>
    <mergeCell ref="A127:A131"/>
    <mergeCell ref="C54:C57"/>
    <mergeCell ref="C123:C126"/>
    <mergeCell ref="C75:C78"/>
    <mergeCell ref="C118:C121"/>
    <mergeCell ref="C3:C6"/>
    <mergeCell ref="C8:C11"/>
    <mergeCell ref="A117:A121"/>
    <mergeCell ref="A91:A95"/>
    <mergeCell ref="A7:A11"/>
    <mergeCell ref="D21:E21"/>
    <mergeCell ref="D100:E100"/>
    <mergeCell ref="B101:E101"/>
    <mergeCell ref="D62:E62"/>
    <mergeCell ref="A102:A106"/>
    <mergeCell ref="A43:A47"/>
    <mergeCell ref="A107:A111"/>
    <mergeCell ref="A63:A67"/>
    <mergeCell ref="A96:A100"/>
    <mergeCell ref="A17:A21"/>
    <mergeCell ref="D152:E152"/>
    <mergeCell ref="A148:A152"/>
    <mergeCell ref="D146:E146"/>
    <mergeCell ref="A142:A146"/>
    <mergeCell ref="D141:E141"/>
    <mergeCell ref="D136:E136"/>
    <mergeCell ref="A132:A136"/>
    <mergeCell ref="C133:C136"/>
    <mergeCell ref="B142:B146"/>
    <mergeCell ref="B148:B152"/>
    <mergeCell ref="B137:B141"/>
    <mergeCell ref="C143:C146"/>
    <mergeCell ref="C149:C152"/>
    <mergeCell ref="C138:C141"/>
    <mergeCell ref="B147:E147"/>
    <mergeCell ref="B132:B136"/>
    <mergeCell ref="B7:B11"/>
    <mergeCell ref="B122:B126"/>
    <mergeCell ref="D11:E11"/>
    <mergeCell ref="B84:E84"/>
    <mergeCell ref="D95:E95"/>
    <mergeCell ref="D89:E89"/>
    <mergeCell ref="D83:E83"/>
    <mergeCell ref="D78:E78"/>
    <mergeCell ref="B68:B72"/>
    <mergeCell ref="B53:B57"/>
    <mergeCell ref="C23:C26"/>
    <mergeCell ref="C97:C100"/>
    <mergeCell ref="C64:C67"/>
    <mergeCell ref="C86:C89"/>
    <mergeCell ref="B127:B131"/>
    <mergeCell ref="B96:B100"/>
    <mergeCell ref="B85:B89"/>
    <mergeCell ref="B27:B31"/>
    <mergeCell ref="B112:B116"/>
    <mergeCell ref="B17:B21"/>
    <mergeCell ref="C128:C131"/>
    <mergeCell ref="C33:C36"/>
    <mergeCell ref="B12:B16"/>
    <mergeCell ref="B107:B111"/>
    <mergeCell ref="B32:B36"/>
    <mergeCell ref="B74:B78"/>
    <mergeCell ref="B58:B62"/>
    <mergeCell ref="B90:E90"/>
    <mergeCell ref="D16:E16"/>
    <mergeCell ref="C13:C16"/>
    <mergeCell ref="C18:C21"/>
    <mergeCell ref="C108:C111"/>
    <mergeCell ref="C103:C106"/>
    <mergeCell ref="D57:E57"/>
    <mergeCell ref="C28:C31"/>
    <mergeCell ref="B43:B47"/>
    <mergeCell ref="B22:B26"/>
    <mergeCell ref="C69:C72"/>
    <mergeCell ref="A12:A16"/>
    <mergeCell ref="A137:A141"/>
    <mergeCell ref="A38:A42"/>
    <mergeCell ref="A27:A31"/>
    <mergeCell ref="A58:A62"/>
    <mergeCell ref="A122:A126"/>
    <mergeCell ref="A68:A72"/>
    <mergeCell ref="B63:B67"/>
    <mergeCell ref="A22:A26"/>
    <mergeCell ref="A74:A78"/>
    <mergeCell ref="A85:A89"/>
    <mergeCell ref="A79:A83"/>
    <mergeCell ref="A53:A57"/>
    <mergeCell ref="A32:A36"/>
    <mergeCell ref="B73:E73"/>
    <mergeCell ref="D72:E72"/>
    <mergeCell ref="D67:E67"/>
    <mergeCell ref="D42:E42"/>
    <mergeCell ref="B37:E37"/>
    <mergeCell ref="D26:E26"/>
    <mergeCell ref="D31:E31"/>
    <mergeCell ref="D36:E36"/>
    <mergeCell ref="C44:C47"/>
    <mergeCell ref="C39:C42"/>
    <mergeCell ref="A48:A52"/>
    <mergeCell ref="B48:B52"/>
    <mergeCell ref="C49:C52"/>
    <mergeCell ref="D52:E52"/>
    <mergeCell ref="B117:B121"/>
    <mergeCell ref="B38:B42"/>
    <mergeCell ref="C113:C116"/>
    <mergeCell ref="C92:C95"/>
    <mergeCell ref="A112:A116"/>
    <mergeCell ref="C59:C62"/>
    <mergeCell ref="C80:C83"/>
    <mergeCell ref="B79:B83"/>
    <mergeCell ref="B102:B106"/>
    <mergeCell ref="B91:B95"/>
    <mergeCell ref="D47:E47"/>
  </mergeCells>
  <hyperlinks>
    <hyperlink ref="D31" r:id="rId1" xr:uid="{246BD12B-FAAB-45AE-B5E7-5866551E0394}"/>
    <hyperlink ref="D26" r:id="rId2" xr:uid="{ADBAC176-50C0-4C9F-A6B7-1223E5742542}"/>
    <hyperlink ref="D47" r:id="rId3" xr:uid="{6581592A-A7D7-473B-9C43-730940611AC1}"/>
    <hyperlink ref="D67" r:id="rId4" xr:uid="{806C5F99-E1BE-4CD1-AB4D-AE2620493E1C}"/>
    <hyperlink ref="D6" r:id="rId5" xr:uid="{AC0666CE-E006-435A-A422-40B93A569875}"/>
    <hyperlink ref="D42" r:id="rId6" xr:uid="{A0ECB034-19B3-4860-84E6-ADE52A358060}"/>
    <hyperlink ref="D36" r:id="rId7" xr:uid="{6F7E09DC-AACF-4E66-AC6B-4F5AF81FA8EA}"/>
    <hyperlink ref="D72" r:id="rId8" xr:uid="{884BE074-5FCC-4007-BF98-F14BF02A1636}"/>
    <hyperlink ref="D83" r:id="rId9" xr:uid="{0010608A-D972-4F51-899B-5DFA7D86B584}"/>
    <hyperlink ref="D62" r:id="rId10" xr:uid="{1B7414E6-B383-4369-8B07-C75E542C3C91}"/>
    <hyperlink ref="D21" r:id="rId11" xr:uid="{6F87A55A-BB19-4A85-A43F-6182024405ED}"/>
    <hyperlink ref="D16" r:id="rId12" xr:uid="{886F0C5F-954A-4B0C-B5D2-2E7092E20F87}"/>
    <hyperlink ref="D11" r:id="rId13" xr:uid="{57C8003F-E255-486D-92C1-8E4EE0B5A41D}"/>
    <hyperlink ref="D57" r:id="rId14" xr:uid="{4B79E928-B97E-4FCC-957D-903745B50DC8}"/>
    <hyperlink ref="D89" r:id="rId15" xr:uid="{1722CBCD-F1D4-470C-B690-5F4C537AD2ED}"/>
    <hyperlink ref="D52" r:id="rId16" xr:uid="{CEA0E983-CAB4-4B22-AC13-95648A28687E}"/>
  </hyperlinks>
  <pageMargins left="0.70000004768371604" right="0.70000004768371604" top="0.75" bottom="0.75" header="0.51180553436279297" footer="0.51180553436279297"/>
  <pageSetup paperSize="9" fitToWidth="0" fitToHeight="0" orientation="portrait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16" sqref="A16"/>
    </sheetView>
  </sheetViews>
  <sheetFormatPr defaultColWidth="9.33203125" defaultRowHeight="13.8" x14ac:dyDescent="0.25"/>
  <cols>
    <col min="1" max="1" width="115.44140625" style="2" bestFit="1" customWidth="1"/>
    <col min="2" max="2" width="9.33203125" style="2" customWidth="1"/>
    <col min="3" max="16384" width="9.33203125" style="2"/>
  </cols>
  <sheetData/>
  <pageMargins left="0.70000004768371604" right="0.70000004768371604" top="0.75" bottom="0.75" header="0.51180553436279297" footer="0.51180553436279297"/>
  <pageSetup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!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Дмитрий Насыров</cp:lastModifiedBy>
  <dcterms:created xsi:type="dcterms:W3CDTF">2024-05-15T12:01:16Z</dcterms:created>
  <dcterms:modified xsi:type="dcterms:W3CDTF">2024-05-15T12:01:16Z</dcterms:modified>
</cp:coreProperties>
</file>